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IITIDE-014\Desktop\"/>
    </mc:Choice>
  </mc:AlternateContent>
  <xr:revisionPtr revIDLastSave="0" documentId="13_ncr:1_{C8FF75AB-51F6-465C-BC41-4301FA79E28F}"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E13" i="1" s="1"/>
  <c r="G11" i="1" l="1"/>
  <c r="G10" i="1"/>
  <c r="H5" i="1"/>
  <c r="G16" i="1" s="1"/>
  <c r="C16" i="1"/>
  <c r="C15" i="1"/>
  <c r="C14" i="1"/>
  <c r="C11" i="1"/>
  <c r="C10" i="1"/>
  <c r="G13" i="1" l="1"/>
  <c r="G14" i="1"/>
  <c r="G15" i="1"/>
  <c r="I10" i="1"/>
  <c r="E10" i="1"/>
  <c r="I11" i="1"/>
  <c r="E11" i="1"/>
  <c r="E15" i="1" l="1"/>
  <c r="I15" i="1"/>
  <c r="E14" i="1"/>
  <c r="I13" i="1"/>
  <c r="I14" i="1"/>
  <c r="E16" i="1"/>
  <c r="E17" i="1" l="1"/>
  <c r="I16" i="1"/>
  <c r="I17" i="1" s="1"/>
  <c r="I19" i="1" l="1"/>
  <c r="I20" i="1" s="1"/>
  <c r="E19" i="1"/>
  <c r="E20" i="1" s="1"/>
</calcChain>
</file>

<file path=xl/sharedStrings.xml><?xml version="1.0" encoding="utf-8"?>
<sst xmlns="http://schemas.openxmlformats.org/spreadsheetml/2006/main" count="24" uniqueCount="17">
  <si>
    <t>May bill simulation</t>
  </si>
  <si>
    <t>Fixed charges</t>
  </si>
  <si>
    <t>Unit</t>
  </si>
  <si>
    <t>Rate</t>
  </si>
  <si>
    <t>Amount</t>
  </si>
  <si>
    <t>Units</t>
  </si>
  <si>
    <t>Energy Charges</t>
  </si>
  <si>
    <t>Tax</t>
  </si>
  <si>
    <t xml:space="preserve">Billable amount in one month </t>
  </si>
  <si>
    <t>Total billed amount (excluding other additional applicable charges)</t>
  </si>
  <si>
    <r>
      <t>Estimated per month bill</t>
    </r>
    <r>
      <rPr>
        <b/>
        <vertAlign val="superscript"/>
        <sz val="10"/>
        <color theme="1"/>
        <rFont val="Arial"/>
        <family val="2"/>
      </rPr>
      <t>3</t>
    </r>
  </si>
  <si>
    <t>This working is to compare the two month month bill generated by BESCOM in May 2020 with a hypothetical single month bill</t>
  </si>
  <si>
    <t>Disclaimer - This is a public service initiative undertaken by the NGO Technology Informatics Design Informatics (TIDE) under its VidyutRakshaka program. We have taken care to ensure accuracy of the information shared but are not liable for any outcome from this. Please use your own judgement in taking any action based on this information. We do not have any commercial interest in sharing this. Reach out to vr@tide-india.org for any queries.</t>
  </si>
  <si>
    <t xml:space="preserve">Instructions:
1. Enter your Sanctioned load on Cell "G3"
2. Enter your consumed units as mentioned on May 2020 electricity bill on Cell G4
3. Estimated per month bill was calculated by dividing the consumed units / 2. 
</t>
  </si>
  <si>
    <t>For more info - read this primer</t>
  </si>
  <si>
    <r>
      <t>Enter your Sanctioned load (kW)</t>
    </r>
    <r>
      <rPr>
        <b/>
        <vertAlign val="superscript"/>
        <sz val="10"/>
        <color theme="1"/>
        <rFont val="Arial"/>
        <family val="2"/>
      </rPr>
      <t>1</t>
    </r>
  </si>
  <si>
    <r>
      <t>Enter your consumptioned units (kWh)</t>
    </r>
    <r>
      <rPr>
        <b/>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</si>
</sst>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0"/>
      <color theme="1"/>
      <name val="Arial"/>
      <family val="2"/>
    </font>
    <font>
      <b/>
      <sz val="10"/>
      <color theme="1"/>
      <name val="Arial"/>
      <family val="2"/>
    </font>
    <font>
      <sz val="10"/>
      <name val="Arial"/>
      <family val="2"/>
    </font>
    <font>
      <b/>
      <sz val="12"/>
      <color theme="1"/>
      <name val="Arial"/>
      <family val="2"/>
    </font>
    <font>
      <sz val="12"/>
      <color theme="1"/>
      <name val="Arial"/>
      <family val="2"/>
    </font>
    <font>
      <b/>
      <sz val="10"/>
      <color theme="1"/>
      <name val="Arial"/>
      <family val="2"/>
    </font>
    <font>
      <sz val="11"/>
      <color rgb="FFFF0000"/>
      <name val="Arial"/>
      <family val="2"/>
    </font>
    <font>
      <sz val="10"/>
      <color theme="0"/>
      <name val="Arial"/>
      <family val="2"/>
    </font>
    <font>
      <i/>
      <sz val="10"/>
      <color rgb="FF000000"/>
      <name val="Arial"/>
      <family val="2"/>
    </font>
    <font>
      <b/>
      <vertAlign val="superscript"/>
      <sz val="10"/>
      <color theme="1"/>
      <name val="Arial"/>
      <family val="2"/>
    </font>
    <font>
      <b/>
      <u/>
      <sz val="16"/>
      <color rgb="FFFF0000"/>
      <name val="Arial"/>
      <family val="2"/>
    </font>
    <font>
      <u/>
      <sz val="10"/>
      <color theme="10"/>
      <name val="Arial"/>
      <family val="2"/>
    </font>
    <font>
      <i/>
      <sz val="10"/>
      <color theme="1"/>
      <name val="Arial"/>
      <family val="2"/>
    </font>
  </fonts>
  <fills count="8">
    <fill>
      <patternFill patternType="none"/>
    </fill>
    <fill>
      <patternFill patternType="gray125"/>
    </fill>
    <fill>
      <patternFill patternType="solid">
        <fgColor rgb="FFB7B7B7"/>
        <bgColor rgb="FFB7B7B7"/>
      </patternFill>
    </fill>
    <fill>
      <patternFill patternType="solid">
        <fgColor rgb="FF00FF00"/>
        <bgColor rgb="FF00FF00"/>
      </patternFill>
    </fill>
    <fill>
      <patternFill patternType="solid">
        <fgColor rgb="FFE06666"/>
        <bgColor rgb="FFE06666"/>
      </patternFill>
    </fill>
    <fill>
      <patternFill patternType="solid">
        <fgColor rgb="FFFFD966"/>
        <bgColor rgb="FFFFD966"/>
      </patternFill>
    </fill>
    <fill>
      <patternFill patternType="solid">
        <fgColor rgb="FF93C47D"/>
        <bgColor rgb="FF93C47D"/>
      </patternFill>
    </fill>
    <fill>
      <patternFill patternType="solid">
        <fgColor theme="0"/>
        <bgColor rgb="FFB7B7B7"/>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54">
    <xf numFmtId="0" fontId="0" fillId="0" borderId="0" xfId="0" applyFont="1" applyAlignment="1"/>
    <xf numFmtId="0" fontId="1" fillId="0" borderId="0" xfId="0" applyFont="1"/>
    <xf numFmtId="0" fontId="2" fillId="2" borderId="1" xfId="0" applyFont="1" applyFill="1" applyBorder="1" applyAlignment="1" applyProtection="1">
      <protection hidden="1"/>
    </xf>
    <xf numFmtId="4" fontId="2" fillId="4" borderId="1" xfId="0" applyNumberFormat="1" applyFont="1" applyFill="1" applyBorder="1" applyProtection="1">
      <protection hidden="1"/>
    </xf>
    <xf numFmtId="0" fontId="2" fillId="5" borderId="1" xfId="0" applyFont="1" applyFill="1" applyBorder="1" applyAlignment="1" applyProtection="1">
      <protection hidden="1"/>
    </xf>
    <xf numFmtId="4" fontId="2" fillId="6" borderId="1" xfId="0" applyNumberFormat="1" applyFont="1" applyFill="1" applyBorder="1" applyProtection="1">
      <protection hidden="1"/>
    </xf>
    <xf numFmtId="0" fontId="2" fillId="4" borderId="1" xfId="0" applyFont="1" applyFill="1" applyBorder="1" applyProtection="1">
      <protection hidden="1"/>
    </xf>
    <xf numFmtId="0" fontId="2" fillId="4" borderId="1" xfId="0" applyFont="1" applyFill="1" applyBorder="1" applyAlignment="1" applyProtection="1">
      <protection hidden="1"/>
    </xf>
    <xf numFmtId="4" fontId="2" fillId="6" borderId="1" xfId="0" applyNumberFormat="1" applyFont="1" applyFill="1" applyBorder="1" applyAlignment="1" applyProtection="1">
      <protection hidden="1"/>
    </xf>
    <xf numFmtId="0" fontId="2" fillId="5" borderId="1" xfId="0" applyFont="1" applyFill="1" applyBorder="1" applyProtection="1">
      <protection hidden="1"/>
    </xf>
    <xf numFmtId="0" fontId="0" fillId="0" borderId="0" xfId="0" applyFont="1" applyBorder="1" applyAlignment="1"/>
    <xf numFmtId="0" fontId="0" fillId="0" borderId="9" xfId="0" applyFont="1" applyBorder="1" applyAlignment="1"/>
    <xf numFmtId="0" fontId="1" fillId="0" borderId="0" xfId="0" applyFont="1" applyBorder="1"/>
    <xf numFmtId="0" fontId="1" fillId="0" borderId="9" xfId="0" applyFont="1" applyBorder="1"/>
    <xf numFmtId="0" fontId="2" fillId="0" borderId="0" xfId="0" applyFont="1" applyBorder="1" applyAlignment="1" applyProtection="1">
      <protection hidden="1"/>
    </xf>
    <xf numFmtId="0" fontId="2" fillId="2" borderId="11" xfId="0" applyFont="1" applyFill="1" applyBorder="1" applyAlignment="1" applyProtection="1">
      <protection hidden="1"/>
    </xf>
    <xf numFmtId="0" fontId="2" fillId="0" borderId="0" xfId="0" applyFont="1" applyBorder="1" applyProtection="1">
      <protection hidden="1"/>
    </xf>
    <xf numFmtId="0" fontId="2" fillId="6" borderId="11" xfId="0" applyFont="1" applyFill="1" applyBorder="1" applyProtection="1">
      <protection hidden="1"/>
    </xf>
    <xf numFmtId="4" fontId="2" fillId="6" borderId="11" xfId="0" applyNumberFormat="1" applyFont="1" applyFill="1" applyBorder="1" applyProtection="1">
      <protection hidden="1"/>
    </xf>
    <xf numFmtId="4" fontId="1" fillId="0" borderId="0" xfId="0" applyNumberFormat="1" applyFont="1" applyBorder="1"/>
    <xf numFmtId="4" fontId="2" fillId="6" borderId="11" xfId="0" applyNumberFormat="1" applyFont="1" applyFill="1" applyBorder="1" applyAlignment="1" applyProtection="1">
      <protection hidden="1"/>
    </xf>
    <xf numFmtId="0" fontId="1" fillId="0" borderId="13" xfId="0" applyFont="1" applyBorder="1"/>
    <xf numFmtId="4" fontId="4" fillId="2" borderId="16" xfId="0" applyNumberFormat="1" applyFont="1" applyFill="1" applyBorder="1" applyProtection="1">
      <protection hidden="1"/>
    </xf>
    <xf numFmtId="0" fontId="5" fillId="0" borderId="13" xfId="0" applyFont="1" applyBorder="1" applyProtection="1">
      <protection hidden="1"/>
    </xf>
    <xf numFmtId="4" fontId="4" fillId="2" borderId="17" xfId="0" applyNumberFormat="1" applyFont="1" applyFill="1" applyBorder="1" applyProtection="1">
      <protection hidden="1"/>
    </xf>
    <xf numFmtId="0" fontId="6" fillId="4" borderId="1" xfId="0" applyFont="1" applyFill="1" applyBorder="1" applyAlignment="1" applyProtection="1">
      <alignment wrapText="1"/>
      <protection hidden="1"/>
    </xf>
    <xf numFmtId="0" fontId="0" fillId="0" borderId="5" xfId="0" applyFont="1" applyBorder="1" applyAlignment="1">
      <alignment wrapText="1"/>
    </xf>
    <xf numFmtId="0" fontId="0" fillId="0" borderId="8" xfId="0" applyFont="1" applyBorder="1" applyAlignment="1">
      <alignment wrapText="1"/>
    </xf>
    <xf numFmtId="0" fontId="1" fillId="0" borderId="0" xfId="0" applyFont="1" applyAlignment="1">
      <alignment wrapText="1"/>
    </xf>
    <xf numFmtId="0" fontId="0" fillId="0" borderId="0" xfId="0" applyFont="1" applyAlignment="1">
      <alignment wrapText="1"/>
    </xf>
    <xf numFmtId="0" fontId="8" fillId="0" borderId="0" xfId="0" applyFont="1" applyBorder="1"/>
    <xf numFmtId="0" fontId="6" fillId="4" borderId="1" xfId="0" applyFont="1" applyFill="1" applyBorder="1" applyProtection="1">
      <protection hidden="1"/>
    </xf>
    <xf numFmtId="0" fontId="9" fillId="0" borderId="0" xfId="0" applyFont="1" applyBorder="1" applyAlignment="1" applyProtection="1">
      <alignment horizontal="left" vertical="top"/>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4" fillId="2" borderId="14" xfId="0" applyFont="1" applyFill="1" applyBorder="1" applyAlignment="1" applyProtection="1">
      <protection hidden="1"/>
    </xf>
    <xf numFmtId="0" fontId="3" fillId="0" borderId="15" xfId="0" applyFont="1" applyBorder="1" applyProtection="1">
      <protection hidden="1"/>
    </xf>
    <xf numFmtId="0" fontId="2" fillId="2" borderId="2" xfId="0" applyFont="1" applyFill="1" applyBorder="1" applyAlignment="1" applyProtection="1">
      <alignment horizontal="center"/>
      <protection hidden="1"/>
    </xf>
    <xf numFmtId="0" fontId="3" fillId="0" borderId="3" xfId="0" applyFont="1" applyBorder="1" applyProtection="1">
      <protection hidden="1"/>
    </xf>
    <xf numFmtId="0" fontId="3" fillId="0" borderId="4" xfId="0" applyFont="1" applyBorder="1" applyProtection="1">
      <protection hidden="1"/>
    </xf>
    <xf numFmtId="0" fontId="6" fillId="2" borderId="2" xfId="0" applyFont="1" applyFill="1" applyBorder="1" applyAlignment="1" applyProtection="1">
      <alignment horizontal="center"/>
      <protection hidden="1"/>
    </xf>
    <xf numFmtId="0" fontId="3" fillId="0" borderId="10" xfId="0" applyFont="1" applyBorder="1" applyProtection="1">
      <protection hidden="1"/>
    </xf>
    <xf numFmtId="0" fontId="2" fillId="2" borderId="2" xfId="0" applyFont="1" applyFill="1" applyBorder="1" applyAlignment="1" applyProtection="1">
      <protection hidden="1"/>
    </xf>
    <xf numFmtId="0" fontId="1" fillId="3" borderId="18" xfId="0" applyFont="1" applyFill="1" applyBorder="1" applyAlignment="1" applyProtection="1">
      <protection locked="0"/>
    </xf>
    <xf numFmtId="0" fontId="2" fillId="2" borderId="3" xfId="0" applyFont="1" applyFill="1" applyBorder="1" applyAlignment="1" applyProtection="1">
      <protection hidden="1"/>
    </xf>
    <xf numFmtId="0" fontId="2" fillId="2" borderId="4" xfId="0" applyFont="1" applyFill="1" applyBorder="1" applyAlignment="1" applyProtection="1">
      <protection hidden="1"/>
    </xf>
    <xf numFmtId="0" fontId="7" fillId="7" borderId="0" xfId="0" applyFont="1" applyFill="1" applyBorder="1" applyAlignment="1">
      <alignment vertical="top" wrapText="1"/>
    </xf>
    <xf numFmtId="0" fontId="13" fillId="0" borderId="8" xfId="0" applyFont="1" applyBorder="1" applyAlignment="1">
      <alignment horizontal="left" vertical="top"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7" fillId="7" borderId="8" xfId="0" applyFont="1" applyFill="1" applyBorder="1" applyAlignment="1">
      <alignment horizontal="left" vertical="top" wrapText="1"/>
    </xf>
    <xf numFmtId="0" fontId="12" fillId="0" borderId="0" xfId="1" applyBorder="1" applyAlignment="1" applyProtection="1">
      <alignment horizontal="left" vertical="top"/>
      <protection locked="0"/>
    </xf>
    <xf numFmtId="0" fontId="12" fillId="0" borderId="12" xfId="1" applyBorder="1" applyAlignment="1">
      <alignment wrapText="1"/>
    </xf>
    <xf numFmtId="0" fontId="2" fillId="2" borderId="18"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16194</xdr:colOff>
      <xdr:row>0</xdr:row>
      <xdr:rowOff>0</xdr:rowOff>
    </xdr:from>
    <xdr:to>
      <xdr:col>0</xdr:col>
      <xdr:colOff>1438275</xdr:colOff>
      <xdr:row>2</xdr:row>
      <xdr:rowOff>8793</xdr:rowOff>
    </xdr:to>
    <xdr:pic>
      <xdr:nvPicPr>
        <xdr:cNvPr id="3" name="Picture 2">
          <a:extLst>
            <a:ext uri="{FF2B5EF4-FFF2-40B4-BE49-F238E27FC236}">
              <a16:creationId xmlns:a16="http://schemas.microsoft.com/office/drawing/2014/main" id="{EE9B423E-AA3B-4616-B7F2-D3FC53DBE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4" y="0"/>
          <a:ext cx="1422081" cy="5612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ide-india.org/wp-content/uploads/2020/05/May-2020-bill-explanation-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1"/>
  <sheetViews>
    <sheetView showGridLines="0" tabSelected="1" workbookViewId="0">
      <selection activeCell="G5" sqref="G5"/>
    </sheetView>
  </sheetViews>
  <sheetFormatPr defaultColWidth="14.42578125" defaultRowHeight="15.75" customHeight="1" x14ac:dyDescent="0.2"/>
  <cols>
    <col min="1" max="1" width="40.5703125" style="29" customWidth="1"/>
    <col min="3" max="3" width="21.7109375" customWidth="1"/>
    <col min="5" max="5" width="22.42578125" customWidth="1"/>
    <col min="7" max="7" width="21" customWidth="1"/>
    <col min="9" max="9" width="15.85546875" customWidth="1"/>
  </cols>
  <sheetData>
    <row r="1" spans="1:28" ht="15.75" customHeight="1" x14ac:dyDescent="0.2">
      <c r="A1" s="26"/>
      <c r="B1" s="33" t="s">
        <v>11</v>
      </c>
      <c r="C1" s="33"/>
      <c r="D1" s="33"/>
      <c r="E1" s="33"/>
      <c r="F1" s="33"/>
      <c r="G1" s="33"/>
      <c r="H1" s="33"/>
      <c r="I1" s="34"/>
    </row>
    <row r="2" spans="1:28" ht="27.75" customHeight="1" x14ac:dyDescent="0.2">
      <c r="A2" s="27"/>
      <c r="B2" s="48"/>
      <c r="C2" s="48"/>
      <c r="D2" s="48"/>
      <c r="E2" s="48"/>
      <c r="F2" s="48"/>
      <c r="G2" s="48"/>
      <c r="H2" s="48"/>
      <c r="I2" s="49"/>
    </row>
    <row r="3" spans="1:28" ht="13.5" customHeight="1" x14ac:dyDescent="0.2">
      <c r="A3" s="27"/>
      <c r="B3" s="46"/>
      <c r="C3" s="51"/>
      <c r="D3" s="32"/>
      <c r="E3" s="32"/>
      <c r="F3" s="32"/>
      <c r="G3" s="32"/>
      <c r="H3" s="10"/>
      <c r="I3" s="11"/>
    </row>
    <row r="4" spans="1:28" ht="17.25" customHeight="1" x14ac:dyDescent="0.2">
      <c r="A4" s="50" t="s">
        <v>13</v>
      </c>
      <c r="B4" s="46"/>
      <c r="C4" s="53" t="s">
        <v>15</v>
      </c>
      <c r="D4" s="53"/>
      <c r="E4" s="53"/>
      <c r="F4" s="53"/>
      <c r="G4" s="43">
        <v>2.36</v>
      </c>
      <c r="H4" s="12"/>
      <c r="I4" s="13"/>
      <c r="J4" s="1"/>
      <c r="K4" s="1"/>
      <c r="L4" s="1"/>
      <c r="M4" s="1"/>
      <c r="N4" s="1"/>
      <c r="O4" s="1"/>
      <c r="P4" s="1"/>
      <c r="Q4" s="1"/>
      <c r="R4" s="1"/>
      <c r="S4" s="1"/>
      <c r="T4" s="1"/>
      <c r="U4" s="1"/>
      <c r="V4" s="1"/>
      <c r="W4" s="1"/>
      <c r="X4" s="1"/>
      <c r="Y4" s="1"/>
      <c r="Z4" s="1"/>
      <c r="AA4" s="1"/>
      <c r="AB4" s="1"/>
    </row>
    <row r="5" spans="1:28" ht="17.25" customHeight="1" x14ac:dyDescent="0.2">
      <c r="A5" s="50"/>
      <c r="B5" s="46"/>
      <c r="C5" s="53" t="s">
        <v>16</v>
      </c>
      <c r="D5" s="53"/>
      <c r="E5" s="53"/>
      <c r="F5" s="53"/>
      <c r="G5" s="43">
        <v>1000</v>
      </c>
      <c r="H5" s="30">
        <f>G5/2</f>
        <v>500</v>
      </c>
      <c r="I5" s="13"/>
      <c r="J5" s="1"/>
      <c r="K5" s="1"/>
      <c r="L5" s="1"/>
      <c r="M5" s="1"/>
      <c r="N5" s="1"/>
      <c r="O5" s="1"/>
      <c r="P5" s="1"/>
      <c r="Q5" s="1"/>
      <c r="R5" s="1"/>
      <c r="S5" s="1"/>
      <c r="T5" s="1"/>
      <c r="U5" s="1"/>
      <c r="V5" s="1"/>
      <c r="W5" s="1"/>
      <c r="X5" s="1"/>
      <c r="Y5" s="1"/>
      <c r="Z5" s="1"/>
      <c r="AA5" s="1"/>
      <c r="AB5" s="1"/>
    </row>
    <row r="6" spans="1:28" ht="12.75" customHeight="1" x14ac:dyDescent="0.2">
      <c r="A6" s="50"/>
      <c r="B6" s="46"/>
      <c r="C6" s="12"/>
      <c r="D6" s="12"/>
      <c r="E6" s="12"/>
      <c r="F6" s="12"/>
      <c r="G6" s="12"/>
      <c r="H6" s="12"/>
      <c r="I6" s="13"/>
      <c r="J6" s="1"/>
      <c r="K6" s="1"/>
      <c r="L6" s="1"/>
      <c r="M6" s="1"/>
      <c r="N6" s="1"/>
      <c r="O6" s="1"/>
      <c r="P6" s="1"/>
      <c r="Q6" s="1"/>
      <c r="R6" s="1"/>
      <c r="S6" s="1"/>
      <c r="T6" s="1"/>
      <c r="U6" s="1"/>
      <c r="V6" s="1"/>
      <c r="W6" s="1"/>
      <c r="X6" s="1"/>
      <c r="Y6" s="1"/>
      <c r="Z6" s="1"/>
      <c r="AA6" s="1"/>
      <c r="AB6" s="1"/>
    </row>
    <row r="7" spans="1:28" ht="14.25" x14ac:dyDescent="0.2">
      <c r="A7" s="50"/>
      <c r="B7" s="46"/>
      <c r="C7" s="37" t="s">
        <v>0</v>
      </c>
      <c r="D7" s="38"/>
      <c r="E7" s="39"/>
      <c r="F7" s="14"/>
      <c r="G7" s="40" t="s">
        <v>10</v>
      </c>
      <c r="H7" s="38"/>
      <c r="I7" s="41"/>
      <c r="J7" s="1"/>
      <c r="K7" s="1"/>
      <c r="L7" s="1"/>
      <c r="M7" s="1"/>
      <c r="N7" s="1"/>
      <c r="O7" s="1"/>
      <c r="P7" s="1"/>
      <c r="Q7" s="1"/>
      <c r="R7" s="1"/>
      <c r="S7" s="1"/>
      <c r="T7" s="1"/>
      <c r="U7" s="1"/>
      <c r="V7" s="1"/>
      <c r="W7" s="1"/>
      <c r="X7" s="1"/>
      <c r="Y7" s="1"/>
      <c r="Z7" s="1"/>
      <c r="AA7" s="1"/>
      <c r="AB7" s="1"/>
    </row>
    <row r="8" spans="1:28" ht="12.75" customHeight="1" x14ac:dyDescent="0.2">
      <c r="A8" s="50"/>
      <c r="B8" s="46"/>
      <c r="C8" s="42" t="s">
        <v>1</v>
      </c>
      <c r="D8" s="38"/>
      <c r="E8" s="39"/>
      <c r="F8" s="14"/>
      <c r="G8" s="42" t="s">
        <v>1</v>
      </c>
      <c r="H8" s="38"/>
      <c r="I8" s="41"/>
      <c r="J8" s="1"/>
      <c r="K8" s="1"/>
      <c r="L8" s="1"/>
      <c r="M8" s="1"/>
      <c r="N8" s="1"/>
      <c r="O8" s="1"/>
      <c r="P8" s="1"/>
      <c r="Q8" s="1"/>
      <c r="R8" s="1"/>
      <c r="S8" s="1"/>
      <c r="T8" s="1"/>
      <c r="U8" s="1"/>
      <c r="V8" s="1"/>
      <c r="W8" s="1"/>
      <c r="X8" s="1"/>
      <c r="Y8" s="1"/>
      <c r="Z8" s="1"/>
      <c r="AA8" s="1"/>
      <c r="AB8" s="1"/>
    </row>
    <row r="9" spans="1:28" ht="12.75" customHeight="1" x14ac:dyDescent="0.2">
      <c r="A9" s="50"/>
      <c r="B9" s="46"/>
      <c r="C9" s="2" t="s">
        <v>2</v>
      </c>
      <c r="D9" s="2" t="s">
        <v>3</v>
      </c>
      <c r="E9" s="2" t="s">
        <v>4</v>
      </c>
      <c r="F9" s="14"/>
      <c r="G9" s="2" t="s">
        <v>5</v>
      </c>
      <c r="H9" s="2" t="s">
        <v>3</v>
      </c>
      <c r="I9" s="15" t="s">
        <v>4</v>
      </c>
      <c r="J9" s="1"/>
      <c r="K9" s="1"/>
      <c r="L9" s="1"/>
      <c r="M9" s="1"/>
      <c r="N9" s="1"/>
      <c r="O9" s="1"/>
      <c r="P9" s="1"/>
      <c r="Q9" s="1"/>
      <c r="R9" s="1"/>
      <c r="S9" s="1"/>
      <c r="T9" s="1"/>
      <c r="U9" s="1"/>
      <c r="V9" s="1"/>
      <c r="W9" s="1"/>
      <c r="X9" s="1"/>
      <c r="Y9" s="1"/>
      <c r="Z9" s="1"/>
      <c r="AA9" s="1"/>
      <c r="AB9" s="1"/>
    </row>
    <row r="10" spans="1:28" ht="12.75" customHeight="1" x14ac:dyDescent="0.2">
      <c r="A10" s="50"/>
      <c r="B10" s="46"/>
      <c r="C10" s="3">
        <f>IF(G4=0,0,(1*61)/30)</f>
        <v>2.0333333333333332</v>
      </c>
      <c r="D10" s="4">
        <v>60</v>
      </c>
      <c r="E10" s="5">
        <f t="shared" ref="E10:E11" si="0">C10*D10</f>
        <v>122</v>
      </c>
      <c r="F10" s="16"/>
      <c r="G10" s="6">
        <f>IF(G4=0,0,1)</f>
        <v>1</v>
      </c>
      <c r="H10" s="4">
        <v>60</v>
      </c>
      <c r="I10" s="17">
        <f t="shared" ref="I10:I11" si="1">G10*H10</f>
        <v>60</v>
      </c>
      <c r="J10" s="1"/>
      <c r="K10" s="1"/>
      <c r="L10" s="1"/>
      <c r="M10" s="1"/>
      <c r="N10" s="1"/>
      <c r="O10" s="1"/>
      <c r="P10" s="1"/>
      <c r="Q10" s="1"/>
      <c r="R10" s="1"/>
      <c r="S10" s="1"/>
      <c r="T10" s="1"/>
      <c r="U10" s="1"/>
      <c r="V10" s="1"/>
      <c r="W10" s="1"/>
      <c r="X10" s="1"/>
      <c r="Y10" s="1"/>
      <c r="Z10" s="1"/>
      <c r="AA10" s="1"/>
      <c r="AB10" s="1"/>
    </row>
    <row r="11" spans="1:28" ht="12.75" customHeight="1" x14ac:dyDescent="0.2">
      <c r="A11" s="50"/>
      <c r="B11" s="46"/>
      <c r="C11" s="3">
        <f>IF(G4&lt;=1,0,((G4-1)*(61/30)))</f>
        <v>2.765333333333333</v>
      </c>
      <c r="D11" s="4">
        <v>70</v>
      </c>
      <c r="E11" s="5">
        <f t="shared" si="0"/>
        <v>193.5733333333333</v>
      </c>
      <c r="F11" s="16"/>
      <c r="G11" s="6">
        <f>(IF(G4&lt;=1,0,(G4-1)))</f>
        <v>1.3599999999999999</v>
      </c>
      <c r="H11" s="4">
        <v>70</v>
      </c>
      <c r="I11" s="17">
        <f t="shared" si="1"/>
        <v>95.199999999999989</v>
      </c>
      <c r="J11" s="1"/>
      <c r="K11" s="1"/>
      <c r="L11" s="1"/>
      <c r="M11" s="1"/>
      <c r="N11" s="1"/>
      <c r="O11" s="1"/>
      <c r="P11" s="1"/>
      <c r="Q11" s="1"/>
      <c r="R11" s="1"/>
      <c r="S11" s="1"/>
      <c r="T11" s="1"/>
      <c r="U11" s="1"/>
      <c r="V11" s="1"/>
      <c r="W11" s="1"/>
      <c r="X11" s="1"/>
      <c r="Y11" s="1"/>
      <c r="Z11" s="1"/>
      <c r="AA11" s="1"/>
      <c r="AB11" s="1"/>
    </row>
    <row r="12" spans="1:28" ht="12.75" x14ac:dyDescent="0.2">
      <c r="A12" s="47" t="s">
        <v>12</v>
      </c>
      <c r="B12" s="12"/>
      <c r="C12" s="42" t="s">
        <v>6</v>
      </c>
      <c r="D12" s="44"/>
      <c r="E12" s="45"/>
      <c r="F12" s="14"/>
      <c r="G12" s="42" t="s">
        <v>6</v>
      </c>
      <c r="H12" s="38"/>
      <c r="I12" s="41"/>
      <c r="J12" s="1"/>
      <c r="K12" s="1"/>
      <c r="L12" s="1"/>
      <c r="M12" s="1"/>
      <c r="N12" s="1"/>
      <c r="O12" s="1"/>
      <c r="P12" s="1"/>
      <c r="Q12" s="1"/>
      <c r="R12" s="1"/>
      <c r="S12" s="1"/>
      <c r="T12" s="1"/>
      <c r="U12" s="1"/>
      <c r="V12" s="1"/>
      <c r="W12" s="1"/>
      <c r="X12" s="1"/>
      <c r="Y12" s="1"/>
      <c r="Z12" s="1"/>
      <c r="AA12" s="1"/>
      <c r="AB12" s="1"/>
    </row>
    <row r="13" spans="1:28" ht="12.75" x14ac:dyDescent="0.2">
      <c r="A13" s="47"/>
      <c r="B13" s="12"/>
      <c r="C13" s="3">
        <f>IF(AND($G$5&lt;=61,$G$5&gt;0),$G$5,61)</f>
        <v>61</v>
      </c>
      <c r="D13" s="4">
        <v>3.75</v>
      </c>
      <c r="E13" s="5">
        <f t="shared" ref="E13:E16" si="2">C13*D13</f>
        <v>228.75</v>
      </c>
      <c r="F13" s="16"/>
      <c r="G13" s="3">
        <f>IF(AND($H$5&lt;=30,$H$5&gt;0),(H5),(30))</f>
        <v>30</v>
      </c>
      <c r="H13" s="4">
        <v>3.75</v>
      </c>
      <c r="I13" s="18">
        <f t="shared" ref="I13:I16" si="3">G13*H13</f>
        <v>112.5</v>
      </c>
      <c r="J13" s="1"/>
      <c r="K13" s="1"/>
      <c r="L13" s="1"/>
      <c r="M13" s="1"/>
      <c r="N13" s="1"/>
      <c r="O13" s="1"/>
      <c r="P13" s="1"/>
      <c r="Q13" s="1"/>
      <c r="R13" s="1"/>
      <c r="S13" s="1"/>
      <c r="T13" s="1"/>
      <c r="U13" s="1"/>
      <c r="V13" s="1"/>
      <c r="W13" s="1"/>
      <c r="X13" s="1"/>
      <c r="Y13" s="1"/>
      <c r="Z13" s="1"/>
      <c r="AA13" s="1"/>
      <c r="AB13" s="1"/>
    </row>
    <row r="14" spans="1:28" ht="12.75" x14ac:dyDescent="0.2">
      <c r="A14" s="47"/>
      <c r="B14" s="19"/>
      <c r="C14" s="3">
        <f>IF(AND(G5&lt;=203.33,G5&gt;61),((G5-C13)),IF(G5&lt;=61,0,IF(G5&gt;142.33,142.33,0)))</f>
        <v>142.33000000000001</v>
      </c>
      <c r="D14" s="4">
        <v>5.2</v>
      </c>
      <c r="E14" s="5">
        <f t="shared" si="2"/>
        <v>740.1160000000001</v>
      </c>
      <c r="F14" s="16"/>
      <c r="G14" s="3">
        <f>IF(AND(H5&lt;=100,H5&gt;30),((H5-30)),IF(H5&lt;30,0,IF(H5&gt;100,((70)))))</f>
        <v>70</v>
      </c>
      <c r="H14" s="4">
        <v>5.2</v>
      </c>
      <c r="I14" s="18">
        <f t="shared" si="3"/>
        <v>364</v>
      </c>
      <c r="J14" s="1"/>
      <c r="K14" s="1"/>
      <c r="L14" s="1"/>
      <c r="M14" s="1"/>
      <c r="N14" s="1"/>
      <c r="O14" s="1"/>
      <c r="P14" s="1"/>
      <c r="Q14" s="1"/>
      <c r="R14" s="1"/>
      <c r="S14" s="1"/>
      <c r="T14" s="1"/>
      <c r="U14" s="1"/>
      <c r="V14" s="1"/>
      <c r="W14" s="1"/>
      <c r="X14" s="1"/>
      <c r="Y14" s="1"/>
      <c r="Z14" s="1"/>
      <c r="AA14" s="1"/>
      <c r="AB14" s="1"/>
    </row>
    <row r="15" spans="1:28" ht="12.75" x14ac:dyDescent="0.2">
      <c r="A15" s="47"/>
      <c r="B15" s="19"/>
      <c r="C15" s="3">
        <f>IF(AND($G$5&lt;406.66,$G$5&gt;203.33),((G5-(C13+C14))),IF($G$5&lt;=203.33,0,IF($G$5&gt;=406.66,203.33,0)))</f>
        <v>203.33</v>
      </c>
      <c r="D15" s="4">
        <v>6.75</v>
      </c>
      <c r="E15" s="5">
        <f t="shared" si="2"/>
        <v>1372.4775000000002</v>
      </c>
      <c r="F15" s="16"/>
      <c r="G15" s="3">
        <f>IF(AND($H$5&lt;200,$H$5&gt;100),(($H$5-100)),IF($H$5&lt;100,0,IF($H$5&gt;=100,((100)))))</f>
        <v>100</v>
      </c>
      <c r="H15" s="4">
        <v>6.75</v>
      </c>
      <c r="I15" s="18">
        <f t="shared" si="3"/>
        <v>675</v>
      </c>
      <c r="J15" s="1"/>
      <c r="K15" s="1"/>
      <c r="L15" s="1"/>
      <c r="M15" s="1"/>
      <c r="N15" s="1"/>
      <c r="O15" s="1"/>
      <c r="P15" s="1"/>
      <c r="Q15" s="1"/>
      <c r="R15" s="1"/>
      <c r="S15" s="1"/>
      <c r="T15" s="1"/>
      <c r="U15" s="1"/>
      <c r="V15" s="1"/>
      <c r="W15" s="1"/>
      <c r="X15" s="1"/>
      <c r="Y15" s="1"/>
      <c r="Z15" s="1"/>
      <c r="AA15" s="1"/>
      <c r="AB15" s="1"/>
    </row>
    <row r="16" spans="1:28" ht="12.75" x14ac:dyDescent="0.2">
      <c r="A16" s="47"/>
      <c r="B16" s="19"/>
      <c r="C16" s="3">
        <f>IF(G5&gt;406.66,(G5-406.66),IF(G5&lt;=406.66,0,0))</f>
        <v>593.33999999999992</v>
      </c>
      <c r="D16" s="4">
        <v>7.8</v>
      </c>
      <c r="E16" s="5">
        <f t="shared" si="2"/>
        <v>4628.0519999999997</v>
      </c>
      <c r="F16" s="16"/>
      <c r="G16" s="3">
        <f>IF(H5&gt;200,((H5-200)),IF(H5&lt;=200,0,0))</f>
        <v>300</v>
      </c>
      <c r="H16" s="4">
        <v>7.8</v>
      </c>
      <c r="I16" s="18">
        <f t="shared" si="3"/>
        <v>2340</v>
      </c>
      <c r="J16" s="1"/>
      <c r="K16" s="1"/>
      <c r="L16" s="1"/>
      <c r="M16" s="1"/>
      <c r="N16" s="1"/>
      <c r="O16" s="1"/>
      <c r="P16" s="1"/>
      <c r="Q16" s="1"/>
      <c r="R16" s="1"/>
      <c r="S16" s="1"/>
      <c r="T16" s="1"/>
      <c r="U16" s="1"/>
      <c r="V16" s="1"/>
      <c r="W16" s="1"/>
      <c r="X16" s="1"/>
      <c r="Y16" s="1"/>
      <c r="Z16" s="1"/>
      <c r="AA16" s="1"/>
      <c r="AB16" s="1"/>
    </row>
    <row r="17" spans="1:28" ht="12.75" x14ac:dyDescent="0.2">
      <c r="A17" s="47"/>
      <c r="B17" s="12"/>
      <c r="C17" s="7" t="s">
        <v>7</v>
      </c>
      <c r="D17" s="4"/>
      <c r="E17" s="8">
        <f>(E13+E14+E15+E16)*0.09</f>
        <v>627.24559499999998</v>
      </c>
      <c r="F17" s="16"/>
      <c r="G17" s="31" t="s">
        <v>7</v>
      </c>
      <c r="H17" s="9"/>
      <c r="I17" s="20">
        <f>(I13+I14+I15+I16)*0.09</f>
        <v>314.23500000000001</v>
      </c>
      <c r="J17" s="1"/>
      <c r="K17" s="1"/>
      <c r="L17" s="1"/>
      <c r="M17" s="1"/>
      <c r="N17" s="1"/>
      <c r="O17" s="1"/>
      <c r="P17" s="1"/>
      <c r="Q17" s="1"/>
      <c r="R17" s="1"/>
      <c r="S17" s="1"/>
      <c r="T17" s="1"/>
      <c r="U17" s="1"/>
      <c r="V17" s="1"/>
      <c r="W17" s="1"/>
      <c r="X17" s="1"/>
      <c r="Y17" s="1"/>
      <c r="Z17" s="1"/>
      <c r="AA17" s="1"/>
      <c r="AB17" s="1"/>
    </row>
    <row r="18" spans="1:28" ht="12.75" x14ac:dyDescent="0.2">
      <c r="A18" s="47"/>
      <c r="B18" s="12"/>
      <c r="C18" s="6"/>
      <c r="D18" s="9"/>
      <c r="E18" s="5"/>
      <c r="F18" s="16"/>
      <c r="G18" s="6"/>
      <c r="H18" s="9"/>
      <c r="I18" s="17"/>
      <c r="J18" s="1"/>
      <c r="K18" s="1"/>
      <c r="L18" s="1"/>
      <c r="M18" s="1"/>
      <c r="N18" s="1"/>
      <c r="O18" s="1"/>
      <c r="P18" s="1"/>
      <c r="Q18" s="1"/>
      <c r="R18" s="1"/>
      <c r="S18" s="1"/>
      <c r="T18" s="1"/>
      <c r="U18" s="1"/>
      <c r="V18" s="1"/>
      <c r="W18" s="1"/>
      <c r="X18" s="1"/>
      <c r="Y18" s="1"/>
      <c r="Z18" s="1"/>
      <c r="AA18" s="1"/>
      <c r="AB18" s="1"/>
    </row>
    <row r="19" spans="1:28" ht="51" x14ac:dyDescent="0.2">
      <c r="A19" s="47"/>
      <c r="B19" s="12"/>
      <c r="C19" s="25" t="s">
        <v>9</v>
      </c>
      <c r="D19" s="9"/>
      <c r="E19" s="5">
        <f>E17+E16+E14+E15+E13+E11+E10</f>
        <v>7912.2144283333337</v>
      </c>
      <c r="F19" s="14"/>
      <c r="G19" s="25" t="s">
        <v>9</v>
      </c>
      <c r="H19" s="9"/>
      <c r="I19" s="18">
        <f>I17+I16+I14+I15+I13+I11+I10</f>
        <v>3960.9349999999999</v>
      </c>
      <c r="J19" s="1"/>
      <c r="K19" s="1"/>
      <c r="L19" s="1"/>
      <c r="M19" s="1"/>
      <c r="N19" s="1"/>
      <c r="O19" s="1"/>
      <c r="P19" s="1"/>
      <c r="Q19" s="1"/>
      <c r="R19" s="1"/>
      <c r="S19" s="1"/>
      <c r="T19" s="1"/>
      <c r="U19" s="1"/>
      <c r="V19" s="1"/>
      <c r="W19" s="1"/>
      <c r="X19" s="1"/>
      <c r="Y19" s="1"/>
      <c r="Z19" s="1"/>
      <c r="AA19" s="1"/>
      <c r="AB19" s="1"/>
    </row>
    <row r="20" spans="1:28" ht="15.75" customHeight="1" thickBot="1" x14ac:dyDescent="0.3">
      <c r="A20" s="52" t="s">
        <v>14</v>
      </c>
      <c r="B20" s="21"/>
      <c r="C20" s="35" t="s">
        <v>8</v>
      </c>
      <c r="D20" s="36"/>
      <c r="E20" s="22">
        <f>E19/2</f>
        <v>3956.1072141666668</v>
      </c>
      <c r="F20" s="23"/>
      <c r="G20" s="35" t="s">
        <v>8</v>
      </c>
      <c r="H20" s="36"/>
      <c r="I20" s="24">
        <f>I19</f>
        <v>3960.9349999999999</v>
      </c>
      <c r="J20" s="1"/>
      <c r="K20" s="1"/>
      <c r="L20" s="1"/>
      <c r="M20" s="1"/>
      <c r="N20" s="1"/>
      <c r="O20" s="1"/>
      <c r="P20" s="1"/>
      <c r="Q20" s="1"/>
      <c r="R20" s="1"/>
      <c r="S20" s="1"/>
      <c r="T20" s="1"/>
      <c r="U20" s="1"/>
      <c r="V20" s="1"/>
      <c r="W20" s="1"/>
      <c r="X20" s="1"/>
      <c r="Y20" s="1"/>
      <c r="Z20" s="1"/>
      <c r="AA20" s="1"/>
      <c r="AB20" s="1"/>
    </row>
    <row r="21" spans="1:28" ht="12.75" x14ac:dyDescent="0.2">
      <c r="A21" s="28"/>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2.75" x14ac:dyDescent="0.2">
      <c r="A22" s="28"/>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2.75" x14ac:dyDescent="0.2">
      <c r="A23" s="28"/>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2.75" x14ac:dyDescent="0.2">
      <c r="A24" s="28"/>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2.75" x14ac:dyDescent="0.2">
      <c r="A25" s="28"/>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2.75" x14ac:dyDescent="0.2">
      <c r="A26" s="28"/>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2.75" x14ac:dyDescent="0.2">
      <c r="A27" s="28"/>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2.75" x14ac:dyDescent="0.2">
      <c r="A28" s="28"/>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2.75" x14ac:dyDescent="0.2">
      <c r="A29" s="28"/>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2.75" x14ac:dyDescent="0.2">
      <c r="A30" s="28"/>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2.75" x14ac:dyDescent="0.2">
      <c r="A31" s="28"/>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2.75" x14ac:dyDescent="0.2">
      <c r="A32" s="28"/>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2.75" x14ac:dyDescent="0.2">
      <c r="A33" s="28"/>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2.75" x14ac:dyDescent="0.2">
      <c r="A34" s="28"/>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2.75" x14ac:dyDescent="0.2">
      <c r="A35" s="28"/>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2.75" x14ac:dyDescent="0.2">
      <c r="A36" s="28"/>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2.75" x14ac:dyDescent="0.2">
      <c r="A37" s="28"/>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2.75" x14ac:dyDescent="0.2">
      <c r="A38" s="28"/>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2.75" x14ac:dyDescent="0.2">
      <c r="A39" s="28"/>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2.75" x14ac:dyDescent="0.2">
      <c r="A40" s="28"/>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2.75" x14ac:dyDescent="0.2">
      <c r="A41" s="28"/>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2.75" x14ac:dyDescent="0.2">
      <c r="A42" s="28"/>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2.75" x14ac:dyDescent="0.2">
      <c r="A43" s="28"/>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2.75" x14ac:dyDescent="0.2">
      <c r="A44" s="28"/>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2.75" x14ac:dyDescent="0.2">
      <c r="A45" s="28"/>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2.75" x14ac:dyDescent="0.2">
      <c r="A46" s="28"/>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2.75" x14ac:dyDescent="0.2">
      <c r="A47" s="28"/>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2.75" x14ac:dyDescent="0.2">
      <c r="A48" s="28"/>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2.75" x14ac:dyDescent="0.2">
      <c r="A49" s="28"/>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2.75" x14ac:dyDescent="0.2">
      <c r="A50" s="28"/>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2.75" x14ac:dyDescent="0.2">
      <c r="A51" s="28"/>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2.75" x14ac:dyDescent="0.2">
      <c r="A52" s="28"/>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2.75" x14ac:dyDescent="0.2">
      <c r="A53" s="28"/>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75" x14ac:dyDescent="0.2">
      <c r="A54" s="28"/>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2.75" x14ac:dyDescent="0.2">
      <c r="A55" s="28"/>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2.75" x14ac:dyDescent="0.2">
      <c r="A56" s="28"/>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2.75" x14ac:dyDescent="0.2">
      <c r="A57" s="28"/>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2.75" x14ac:dyDescent="0.2">
      <c r="A58" s="28"/>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2.75" x14ac:dyDescent="0.2">
      <c r="A59" s="28"/>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2.75" x14ac:dyDescent="0.2">
      <c r="A60" s="28"/>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2.75" x14ac:dyDescent="0.2">
      <c r="A61" s="28"/>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2.75" x14ac:dyDescent="0.2">
      <c r="A62" s="28"/>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2.75" x14ac:dyDescent="0.2">
      <c r="A63" s="28"/>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2.75" x14ac:dyDescent="0.2">
      <c r="A64" s="28"/>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2.75" x14ac:dyDescent="0.2">
      <c r="A65" s="28"/>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2.75" x14ac:dyDescent="0.2">
      <c r="A66" s="28"/>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2.75" x14ac:dyDescent="0.2">
      <c r="A67" s="28"/>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2.75" x14ac:dyDescent="0.2">
      <c r="A68" s="28"/>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2.75" x14ac:dyDescent="0.2">
      <c r="A69" s="28"/>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2.75" x14ac:dyDescent="0.2">
      <c r="A70" s="28"/>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2.75" x14ac:dyDescent="0.2">
      <c r="A71" s="28"/>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2.75" x14ac:dyDescent="0.2">
      <c r="A72" s="28"/>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2.75" x14ac:dyDescent="0.2">
      <c r="A73" s="28"/>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2.75" x14ac:dyDescent="0.2">
      <c r="A74" s="28"/>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2.75" x14ac:dyDescent="0.2">
      <c r="A75" s="28"/>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2.75" x14ac:dyDescent="0.2">
      <c r="A76" s="28"/>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2.75" x14ac:dyDescent="0.2">
      <c r="A77" s="28"/>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2.75" x14ac:dyDescent="0.2">
      <c r="A78" s="28"/>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2.75" x14ac:dyDescent="0.2">
      <c r="A79" s="28"/>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2.75" x14ac:dyDescent="0.2">
      <c r="A80" s="28"/>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2.75" x14ac:dyDescent="0.2">
      <c r="A81" s="28"/>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75" x14ac:dyDescent="0.2">
      <c r="A82" s="28"/>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2.75" x14ac:dyDescent="0.2">
      <c r="A83" s="28"/>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2.75" x14ac:dyDescent="0.2">
      <c r="A84" s="28"/>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2.75" x14ac:dyDescent="0.2">
      <c r="A85" s="28"/>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2.75" x14ac:dyDescent="0.2">
      <c r="A86" s="28"/>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2.75" x14ac:dyDescent="0.2">
      <c r="A87" s="28"/>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2.75" x14ac:dyDescent="0.2">
      <c r="A88" s="28"/>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2.75" x14ac:dyDescent="0.2">
      <c r="A89" s="28"/>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2.75" x14ac:dyDescent="0.2">
      <c r="A90" s="28"/>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2.75" x14ac:dyDescent="0.2">
      <c r="A91" s="28"/>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2.75" x14ac:dyDescent="0.2">
      <c r="A92" s="28"/>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2.75" x14ac:dyDescent="0.2">
      <c r="A93" s="28"/>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2.75" x14ac:dyDescent="0.2">
      <c r="A94" s="28"/>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2.75" x14ac:dyDescent="0.2">
      <c r="A95" s="28"/>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2.75" x14ac:dyDescent="0.2">
      <c r="A96" s="28"/>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2.75" x14ac:dyDescent="0.2">
      <c r="A97" s="28"/>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2.75" x14ac:dyDescent="0.2">
      <c r="A98" s="28"/>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2.75" x14ac:dyDescent="0.2">
      <c r="A99" s="28"/>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2.75" x14ac:dyDescent="0.2">
      <c r="A100" s="28"/>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2.75" x14ac:dyDescent="0.2">
      <c r="A101" s="28"/>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2.75" x14ac:dyDescent="0.2">
      <c r="A102" s="28"/>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2.75" x14ac:dyDescent="0.2">
      <c r="A103" s="28"/>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2.75" x14ac:dyDescent="0.2">
      <c r="A104" s="28"/>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2.75" x14ac:dyDescent="0.2">
      <c r="A105" s="28"/>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2.75" x14ac:dyDescent="0.2">
      <c r="A106" s="28"/>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2.75" x14ac:dyDescent="0.2">
      <c r="A107" s="28"/>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2.75" x14ac:dyDescent="0.2">
      <c r="A108" s="28"/>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2.75" x14ac:dyDescent="0.2">
      <c r="A109" s="28"/>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2.75" x14ac:dyDescent="0.2">
      <c r="A110" s="28"/>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2.75" x14ac:dyDescent="0.2">
      <c r="A111" s="28"/>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2.75" x14ac:dyDescent="0.2">
      <c r="A112" s="28"/>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75" x14ac:dyDescent="0.2">
      <c r="A113" s="28"/>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x14ac:dyDescent="0.2">
      <c r="A114" s="28"/>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2.75" x14ac:dyDescent="0.2">
      <c r="A115" s="28"/>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x14ac:dyDescent="0.2">
      <c r="A116" s="28"/>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2.75" x14ac:dyDescent="0.2">
      <c r="A117" s="28"/>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2.75" x14ac:dyDescent="0.2">
      <c r="A118" s="28"/>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2.75" x14ac:dyDescent="0.2">
      <c r="A119" s="28"/>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2.75" x14ac:dyDescent="0.2">
      <c r="A120" s="28"/>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2.75" x14ac:dyDescent="0.2">
      <c r="A121" s="28"/>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2.75" x14ac:dyDescent="0.2">
      <c r="A122" s="28"/>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2.75" x14ac:dyDescent="0.2">
      <c r="A123" s="28"/>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2.75" x14ac:dyDescent="0.2">
      <c r="A124" s="28"/>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2.75" x14ac:dyDescent="0.2">
      <c r="A125" s="28"/>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2.75" x14ac:dyDescent="0.2">
      <c r="A126" s="28"/>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2.75" x14ac:dyDescent="0.2">
      <c r="A127" s="28"/>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2.75" x14ac:dyDescent="0.2">
      <c r="A128" s="28"/>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2.75" x14ac:dyDescent="0.2">
      <c r="A129" s="28"/>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2.75" x14ac:dyDescent="0.2">
      <c r="A130" s="28"/>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2.75" x14ac:dyDescent="0.2">
      <c r="A131" s="28"/>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2.75" x14ac:dyDescent="0.2">
      <c r="A132" s="28"/>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2.75" x14ac:dyDescent="0.2">
      <c r="A133" s="28"/>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2.75" x14ac:dyDescent="0.2">
      <c r="A134" s="28"/>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2.75" x14ac:dyDescent="0.2">
      <c r="A135" s="28"/>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2.75" x14ac:dyDescent="0.2">
      <c r="A136" s="28"/>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2.75" x14ac:dyDescent="0.2">
      <c r="A137" s="28"/>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2.75" x14ac:dyDescent="0.2">
      <c r="A138" s="28"/>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2.75" x14ac:dyDescent="0.2">
      <c r="A139" s="28"/>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2.75" x14ac:dyDescent="0.2">
      <c r="A140" s="28"/>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2.75" x14ac:dyDescent="0.2">
      <c r="A141" s="28"/>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2.75" x14ac:dyDescent="0.2">
      <c r="A142" s="28"/>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2.75" x14ac:dyDescent="0.2">
      <c r="A143" s="28"/>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x14ac:dyDescent="0.2">
      <c r="A144" s="28"/>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2.75" x14ac:dyDescent="0.2">
      <c r="A145" s="28"/>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x14ac:dyDescent="0.2">
      <c r="A146" s="28"/>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2.75" x14ac:dyDescent="0.2">
      <c r="A147" s="28"/>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2.75" x14ac:dyDescent="0.2">
      <c r="A148" s="28"/>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2.75" x14ac:dyDescent="0.2">
      <c r="A149" s="28"/>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2.75" x14ac:dyDescent="0.2">
      <c r="A150" s="28"/>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2.75" x14ac:dyDescent="0.2">
      <c r="A151" s="28"/>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2.75" x14ac:dyDescent="0.2">
      <c r="A152" s="28"/>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2.75" x14ac:dyDescent="0.2">
      <c r="A153" s="28"/>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2.75" x14ac:dyDescent="0.2">
      <c r="A154" s="28"/>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2.75" x14ac:dyDescent="0.2">
      <c r="A155" s="28"/>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2.75" x14ac:dyDescent="0.2">
      <c r="A156" s="28"/>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2.75" x14ac:dyDescent="0.2">
      <c r="A157" s="28"/>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2.75" x14ac:dyDescent="0.2">
      <c r="A158" s="28"/>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2.75" x14ac:dyDescent="0.2">
      <c r="A159" s="28"/>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2.75" x14ac:dyDescent="0.2">
      <c r="A160" s="28"/>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2.75" x14ac:dyDescent="0.2">
      <c r="A161" s="28"/>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2.75" x14ac:dyDescent="0.2">
      <c r="A162" s="28"/>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2.75" x14ac:dyDescent="0.2">
      <c r="A163" s="28"/>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2.75" x14ac:dyDescent="0.2">
      <c r="A164" s="28"/>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2.75" x14ac:dyDescent="0.2">
      <c r="A165" s="28"/>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2.75" x14ac:dyDescent="0.2">
      <c r="A166" s="28"/>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2.75" x14ac:dyDescent="0.2">
      <c r="A167" s="28"/>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2.75" x14ac:dyDescent="0.2">
      <c r="A168" s="28"/>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2.75" x14ac:dyDescent="0.2">
      <c r="A169" s="28"/>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2.75" x14ac:dyDescent="0.2">
      <c r="A170" s="28"/>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2.75" x14ac:dyDescent="0.2">
      <c r="A171" s="28"/>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2.75" x14ac:dyDescent="0.2">
      <c r="A172" s="28"/>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2.75" x14ac:dyDescent="0.2">
      <c r="A173" s="28"/>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2.75" x14ac:dyDescent="0.2">
      <c r="A174" s="28"/>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2.75" x14ac:dyDescent="0.2">
      <c r="A175" s="28"/>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2.75" x14ac:dyDescent="0.2">
      <c r="A176" s="28"/>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2.75" x14ac:dyDescent="0.2">
      <c r="A177" s="28"/>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2.75" x14ac:dyDescent="0.2">
      <c r="A178" s="28"/>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2.75" x14ac:dyDescent="0.2">
      <c r="A179" s="28"/>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2.75" x14ac:dyDescent="0.2">
      <c r="A180" s="28"/>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2.75" x14ac:dyDescent="0.2">
      <c r="A181" s="28"/>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2.75" x14ac:dyDescent="0.2">
      <c r="A182" s="28"/>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2.75" x14ac:dyDescent="0.2">
      <c r="A183" s="28"/>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2.75" x14ac:dyDescent="0.2">
      <c r="A184" s="28"/>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75" x14ac:dyDescent="0.2">
      <c r="A185" s="28"/>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75" x14ac:dyDescent="0.2">
      <c r="A186" s="28"/>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2.75" x14ac:dyDescent="0.2">
      <c r="A187" s="28"/>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75" x14ac:dyDescent="0.2">
      <c r="A188" s="28"/>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75" x14ac:dyDescent="0.2">
      <c r="A189" s="28"/>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75" x14ac:dyDescent="0.2">
      <c r="A190" s="28"/>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75" x14ac:dyDescent="0.2">
      <c r="A191" s="28"/>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75" x14ac:dyDescent="0.2">
      <c r="A192" s="28"/>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75" x14ac:dyDescent="0.2">
      <c r="A193" s="28"/>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75" x14ac:dyDescent="0.2">
      <c r="A194" s="28"/>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75" x14ac:dyDescent="0.2">
      <c r="A195" s="28"/>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2.75" x14ac:dyDescent="0.2">
      <c r="A196" s="28"/>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75" x14ac:dyDescent="0.2">
      <c r="A197" s="28"/>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75" x14ac:dyDescent="0.2">
      <c r="A198" s="28"/>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75" x14ac:dyDescent="0.2">
      <c r="A199" s="28"/>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75" x14ac:dyDescent="0.2">
      <c r="A200" s="28"/>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75" x14ac:dyDescent="0.2">
      <c r="A201" s="28"/>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75" x14ac:dyDescent="0.2">
      <c r="A202" s="28"/>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75" x14ac:dyDescent="0.2">
      <c r="A203" s="28"/>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75" x14ac:dyDescent="0.2">
      <c r="A204" s="28"/>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75" x14ac:dyDescent="0.2">
      <c r="A205" s="28"/>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75" x14ac:dyDescent="0.2">
      <c r="A206" s="28"/>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2.75" x14ac:dyDescent="0.2">
      <c r="A207" s="28"/>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2.75" x14ac:dyDescent="0.2">
      <c r="A208" s="28"/>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2.75" x14ac:dyDescent="0.2">
      <c r="A209" s="28"/>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2.75" x14ac:dyDescent="0.2">
      <c r="A210" s="28"/>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2.75" x14ac:dyDescent="0.2">
      <c r="A211" s="28"/>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2.75" x14ac:dyDescent="0.2">
      <c r="A212" s="28"/>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2.75" x14ac:dyDescent="0.2">
      <c r="A213" s="28"/>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2.75" x14ac:dyDescent="0.2">
      <c r="A214" s="28"/>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2.75" x14ac:dyDescent="0.2">
      <c r="A215" s="28"/>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2.75" x14ac:dyDescent="0.2">
      <c r="A216" s="28"/>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2.75" x14ac:dyDescent="0.2">
      <c r="A217" s="28"/>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2.75" x14ac:dyDescent="0.2">
      <c r="A218" s="28"/>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2.75" x14ac:dyDescent="0.2">
      <c r="A219" s="28"/>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2.75" x14ac:dyDescent="0.2">
      <c r="A220" s="28"/>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2.75" x14ac:dyDescent="0.2">
      <c r="A221" s="28"/>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2.75" x14ac:dyDescent="0.2">
      <c r="A222" s="28"/>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2.75" x14ac:dyDescent="0.2">
      <c r="A223" s="28"/>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2.75" x14ac:dyDescent="0.2">
      <c r="A224" s="28"/>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2.75" x14ac:dyDescent="0.2">
      <c r="A225" s="28"/>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2.75" x14ac:dyDescent="0.2">
      <c r="A226" s="28"/>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2.75" x14ac:dyDescent="0.2">
      <c r="A227" s="28"/>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2.75" x14ac:dyDescent="0.2">
      <c r="A228" s="28"/>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2.75" x14ac:dyDescent="0.2">
      <c r="A229" s="28"/>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2.75" x14ac:dyDescent="0.2">
      <c r="A230" s="28"/>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2.75" x14ac:dyDescent="0.2">
      <c r="A231" s="28"/>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2.75" x14ac:dyDescent="0.2">
      <c r="A232" s="28"/>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2.75" x14ac:dyDescent="0.2">
      <c r="A233" s="28"/>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2.75" x14ac:dyDescent="0.2">
      <c r="A234" s="28"/>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2.75" x14ac:dyDescent="0.2">
      <c r="A235" s="28"/>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2.75" x14ac:dyDescent="0.2">
      <c r="A236" s="28"/>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2.75" x14ac:dyDescent="0.2">
      <c r="A237" s="28"/>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2.75" x14ac:dyDescent="0.2">
      <c r="A238" s="28"/>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2.75" x14ac:dyDescent="0.2">
      <c r="A239" s="28"/>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2.75" x14ac:dyDescent="0.2">
      <c r="A240" s="28"/>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2.75" x14ac:dyDescent="0.2">
      <c r="A241" s="28"/>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2.75" x14ac:dyDescent="0.2">
      <c r="A242" s="28"/>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2.75" x14ac:dyDescent="0.2">
      <c r="A243" s="28"/>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2.75" x14ac:dyDescent="0.2">
      <c r="A244" s="28"/>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2.75" x14ac:dyDescent="0.2">
      <c r="A245" s="28"/>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2.75" x14ac:dyDescent="0.2">
      <c r="A246" s="28"/>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2.75" x14ac:dyDescent="0.2">
      <c r="A247" s="28"/>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2.75" x14ac:dyDescent="0.2">
      <c r="A248" s="28"/>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2.75" x14ac:dyDescent="0.2">
      <c r="A249" s="28"/>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2.75" x14ac:dyDescent="0.2">
      <c r="A250" s="28"/>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2.75" x14ac:dyDescent="0.2">
      <c r="A251" s="28"/>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2.75" x14ac:dyDescent="0.2">
      <c r="A252" s="28"/>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2.75" x14ac:dyDescent="0.2">
      <c r="A253" s="28"/>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2.75" x14ac:dyDescent="0.2">
      <c r="A254" s="28"/>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2.75" x14ac:dyDescent="0.2">
      <c r="A255" s="28"/>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2.75" x14ac:dyDescent="0.2">
      <c r="A256" s="28"/>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75" x14ac:dyDescent="0.2">
      <c r="A257" s="28"/>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2.75" x14ac:dyDescent="0.2">
      <c r="A258" s="28"/>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2.75" x14ac:dyDescent="0.2">
      <c r="A259" s="28"/>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2.75" x14ac:dyDescent="0.2">
      <c r="A260" s="28"/>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2.75" x14ac:dyDescent="0.2">
      <c r="A261" s="28"/>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2.75" x14ac:dyDescent="0.2">
      <c r="A262" s="28"/>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2.75" x14ac:dyDescent="0.2">
      <c r="A263" s="28"/>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2.75" x14ac:dyDescent="0.2">
      <c r="A264" s="28"/>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2.75" x14ac:dyDescent="0.2">
      <c r="A265" s="28"/>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2.75" x14ac:dyDescent="0.2">
      <c r="A266" s="28"/>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2.75" x14ac:dyDescent="0.2">
      <c r="A267" s="28"/>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2.75" x14ac:dyDescent="0.2">
      <c r="A268" s="28"/>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2.75" x14ac:dyDescent="0.2">
      <c r="A269" s="28"/>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2.75" x14ac:dyDescent="0.2">
      <c r="A270" s="28"/>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2.75" x14ac:dyDescent="0.2">
      <c r="A271" s="28"/>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2.75" x14ac:dyDescent="0.2">
      <c r="A272" s="28"/>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x14ac:dyDescent="0.2">
      <c r="A273" s="28"/>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2.75" x14ac:dyDescent="0.2">
      <c r="A274" s="28"/>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2.75" x14ac:dyDescent="0.2">
      <c r="A275" s="28"/>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x14ac:dyDescent="0.2">
      <c r="A276" s="28"/>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x14ac:dyDescent="0.2">
      <c r="A277" s="28"/>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x14ac:dyDescent="0.2">
      <c r="A278" s="28"/>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x14ac:dyDescent="0.2">
      <c r="A279" s="28"/>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x14ac:dyDescent="0.2">
      <c r="A280" s="28"/>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x14ac:dyDescent="0.2">
      <c r="A281" s="28"/>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2.75" x14ac:dyDescent="0.2">
      <c r="A282" s="28"/>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2.75" x14ac:dyDescent="0.2">
      <c r="A283" s="28"/>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x14ac:dyDescent="0.2">
      <c r="A284" s="28"/>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x14ac:dyDescent="0.2">
      <c r="A285" s="28"/>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x14ac:dyDescent="0.2">
      <c r="A286" s="28"/>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x14ac:dyDescent="0.2">
      <c r="A287" s="28"/>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x14ac:dyDescent="0.2">
      <c r="A288" s="28"/>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x14ac:dyDescent="0.2">
      <c r="A289" s="28"/>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x14ac:dyDescent="0.2">
      <c r="A290" s="28"/>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x14ac:dyDescent="0.2">
      <c r="A291" s="28"/>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x14ac:dyDescent="0.2">
      <c r="A292" s="28"/>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75" x14ac:dyDescent="0.2">
      <c r="A293" s="28"/>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75" x14ac:dyDescent="0.2">
      <c r="A294" s="28"/>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75" x14ac:dyDescent="0.2">
      <c r="A295" s="28"/>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x14ac:dyDescent="0.2">
      <c r="A296" s="28"/>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x14ac:dyDescent="0.2">
      <c r="A297" s="28"/>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75" x14ac:dyDescent="0.2">
      <c r="A298" s="28"/>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75" x14ac:dyDescent="0.2">
      <c r="A299" s="28"/>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x14ac:dyDescent="0.2">
      <c r="A300" s="28"/>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75" x14ac:dyDescent="0.2">
      <c r="A301" s="28"/>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x14ac:dyDescent="0.2">
      <c r="A302" s="28"/>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x14ac:dyDescent="0.2">
      <c r="A303" s="28"/>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x14ac:dyDescent="0.2">
      <c r="A304" s="28"/>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x14ac:dyDescent="0.2">
      <c r="A305" s="28"/>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75" x14ac:dyDescent="0.2">
      <c r="A306" s="28"/>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75" x14ac:dyDescent="0.2">
      <c r="A307" s="28"/>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2.75" x14ac:dyDescent="0.2">
      <c r="A308" s="28"/>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2.75" x14ac:dyDescent="0.2">
      <c r="A309" s="28"/>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2.75" x14ac:dyDescent="0.2">
      <c r="A310" s="28"/>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75" x14ac:dyDescent="0.2">
      <c r="A311" s="28"/>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75" x14ac:dyDescent="0.2">
      <c r="A312" s="28"/>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2.75" x14ac:dyDescent="0.2">
      <c r="A313" s="28"/>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2.75" x14ac:dyDescent="0.2">
      <c r="A314" s="28"/>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75" x14ac:dyDescent="0.2">
      <c r="A315" s="28"/>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2.75" x14ac:dyDescent="0.2">
      <c r="A316" s="28"/>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75" x14ac:dyDescent="0.2">
      <c r="A317" s="28"/>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75" x14ac:dyDescent="0.2">
      <c r="A318" s="28"/>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x14ac:dyDescent="0.2">
      <c r="A319" s="28"/>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x14ac:dyDescent="0.2">
      <c r="A320" s="28"/>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2.75" x14ac:dyDescent="0.2">
      <c r="A321" s="28"/>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2.75" x14ac:dyDescent="0.2">
      <c r="A322" s="28"/>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2.75" x14ac:dyDescent="0.2">
      <c r="A323" s="28"/>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2.75" x14ac:dyDescent="0.2">
      <c r="A324" s="28"/>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2.75" x14ac:dyDescent="0.2">
      <c r="A325" s="28"/>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2.75" x14ac:dyDescent="0.2">
      <c r="A326" s="28"/>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2.75" x14ac:dyDescent="0.2">
      <c r="A327" s="28"/>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2.75" x14ac:dyDescent="0.2">
      <c r="A328" s="28"/>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2.75" x14ac:dyDescent="0.2">
      <c r="A329" s="28"/>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2.75" x14ac:dyDescent="0.2">
      <c r="A330" s="28"/>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2.75" x14ac:dyDescent="0.2">
      <c r="A331" s="28"/>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2.75" x14ac:dyDescent="0.2">
      <c r="A332" s="28"/>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2.75" x14ac:dyDescent="0.2">
      <c r="A333" s="28"/>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x14ac:dyDescent="0.2">
      <c r="A334" s="28"/>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x14ac:dyDescent="0.2">
      <c r="A335" s="28"/>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x14ac:dyDescent="0.2">
      <c r="A336" s="28"/>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2.75" x14ac:dyDescent="0.2">
      <c r="A337" s="28"/>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2.75" x14ac:dyDescent="0.2">
      <c r="A338" s="28"/>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x14ac:dyDescent="0.2">
      <c r="A339" s="28"/>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x14ac:dyDescent="0.2">
      <c r="A340" s="28"/>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x14ac:dyDescent="0.2">
      <c r="A341" s="28"/>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2.75" x14ac:dyDescent="0.2">
      <c r="A342" s="28"/>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2.75" x14ac:dyDescent="0.2">
      <c r="A343" s="28"/>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2.75" x14ac:dyDescent="0.2">
      <c r="A344" s="28"/>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x14ac:dyDescent="0.2">
      <c r="A345" s="28"/>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x14ac:dyDescent="0.2">
      <c r="A346" s="28"/>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x14ac:dyDescent="0.2">
      <c r="A347" s="28"/>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x14ac:dyDescent="0.2">
      <c r="A348" s="28"/>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x14ac:dyDescent="0.2">
      <c r="A349" s="28"/>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x14ac:dyDescent="0.2">
      <c r="A350" s="28"/>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x14ac:dyDescent="0.2">
      <c r="A351" s="28"/>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x14ac:dyDescent="0.2">
      <c r="A352" s="28"/>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x14ac:dyDescent="0.2">
      <c r="A353" s="28"/>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x14ac:dyDescent="0.2">
      <c r="A354" s="28"/>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x14ac:dyDescent="0.2">
      <c r="A355" s="28"/>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x14ac:dyDescent="0.2">
      <c r="A356" s="28"/>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x14ac:dyDescent="0.2">
      <c r="A357" s="28"/>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x14ac:dyDescent="0.2">
      <c r="A358" s="28"/>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x14ac:dyDescent="0.2">
      <c r="A359" s="28"/>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x14ac:dyDescent="0.2">
      <c r="A360" s="28"/>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x14ac:dyDescent="0.2">
      <c r="A361" s="28"/>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x14ac:dyDescent="0.2">
      <c r="A362" s="28"/>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x14ac:dyDescent="0.2">
      <c r="A363" s="28"/>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x14ac:dyDescent="0.2">
      <c r="A364" s="28"/>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x14ac:dyDescent="0.2">
      <c r="A365" s="28"/>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x14ac:dyDescent="0.2">
      <c r="A366" s="28"/>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x14ac:dyDescent="0.2">
      <c r="A367" s="28"/>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x14ac:dyDescent="0.2">
      <c r="A368" s="28"/>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x14ac:dyDescent="0.2">
      <c r="A369" s="28"/>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x14ac:dyDescent="0.2">
      <c r="A370" s="28"/>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x14ac:dyDescent="0.2">
      <c r="A371" s="28"/>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x14ac:dyDescent="0.2">
      <c r="A372" s="28"/>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x14ac:dyDescent="0.2">
      <c r="A373" s="28"/>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x14ac:dyDescent="0.2">
      <c r="A374" s="28"/>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x14ac:dyDescent="0.2">
      <c r="A375" s="28"/>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x14ac:dyDescent="0.2">
      <c r="A376" s="28"/>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x14ac:dyDescent="0.2">
      <c r="A377" s="28"/>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x14ac:dyDescent="0.2">
      <c r="A378" s="28"/>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x14ac:dyDescent="0.2">
      <c r="A379" s="28"/>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x14ac:dyDescent="0.2">
      <c r="A380" s="28"/>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x14ac:dyDescent="0.2">
      <c r="A381" s="28"/>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x14ac:dyDescent="0.2">
      <c r="A382" s="28"/>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x14ac:dyDescent="0.2">
      <c r="A383" s="28"/>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x14ac:dyDescent="0.2">
      <c r="A384" s="28"/>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x14ac:dyDescent="0.2">
      <c r="A385" s="28"/>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x14ac:dyDescent="0.2">
      <c r="A386" s="28"/>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x14ac:dyDescent="0.2">
      <c r="A387" s="28"/>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x14ac:dyDescent="0.2">
      <c r="A388" s="28"/>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x14ac:dyDescent="0.2">
      <c r="A389" s="28"/>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x14ac:dyDescent="0.2">
      <c r="A390" s="28"/>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x14ac:dyDescent="0.2">
      <c r="A391" s="28"/>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x14ac:dyDescent="0.2">
      <c r="A392" s="28"/>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x14ac:dyDescent="0.2">
      <c r="A393" s="28"/>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x14ac:dyDescent="0.2">
      <c r="A394" s="28"/>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x14ac:dyDescent="0.2">
      <c r="A395" s="28"/>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x14ac:dyDescent="0.2">
      <c r="A396" s="28"/>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x14ac:dyDescent="0.2">
      <c r="A397" s="28"/>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x14ac:dyDescent="0.2">
      <c r="A398" s="28"/>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x14ac:dyDescent="0.2">
      <c r="A399" s="28"/>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x14ac:dyDescent="0.2">
      <c r="A400" s="28"/>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x14ac:dyDescent="0.2">
      <c r="A401" s="28"/>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x14ac:dyDescent="0.2">
      <c r="A402" s="28"/>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x14ac:dyDescent="0.2">
      <c r="A403" s="28"/>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x14ac:dyDescent="0.2">
      <c r="A404" s="28"/>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x14ac:dyDescent="0.2">
      <c r="A405" s="28"/>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x14ac:dyDescent="0.2">
      <c r="A406" s="28"/>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x14ac:dyDescent="0.2">
      <c r="A407" s="28"/>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x14ac:dyDescent="0.2">
      <c r="A408" s="28"/>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x14ac:dyDescent="0.2">
      <c r="A409" s="28"/>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x14ac:dyDescent="0.2">
      <c r="A410" s="28"/>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x14ac:dyDescent="0.2">
      <c r="A411" s="28"/>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x14ac:dyDescent="0.2">
      <c r="A412" s="28"/>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x14ac:dyDescent="0.2">
      <c r="A413" s="28"/>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x14ac:dyDescent="0.2">
      <c r="A414" s="28"/>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x14ac:dyDescent="0.2">
      <c r="A415" s="28"/>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x14ac:dyDescent="0.2">
      <c r="A416" s="28"/>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x14ac:dyDescent="0.2">
      <c r="A417" s="28"/>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x14ac:dyDescent="0.2">
      <c r="A418" s="28"/>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x14ac:dyDescent="0.2">
      <c r="A419" s="28"/>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x14ac:dyDescent="0.2">
      <c r="A420" s="28"/>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x14ac:dyDescent="0.2">
      <c r="A421" s="28"/>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x14ac:dyDescent="0.2">
      <c r="A422" s="28"/>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x14ac:dyDescent="0.2">
      <c r="A423" s="28"/>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x14ac:dyDescent="0.2">
      <c r="A424" s="28"/>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x14ac:dyDescent="0.2">
      <c r="A425" s="28"/>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x14ac:dyDescent="0.2">
      <c r="A426" s="28"/>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x14ac:dyDescent="0.2">
      <c r="A427" s="28"/>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x14ac:dyDescent="0.2">
      <c r="A428" s="28"/>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x14ac:dyDescent="0.2">
      <c r="A429" s="28"/>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x14ac:dyDescent="0.2">
      <c r="A430" s="28"/>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x14ac:dyDescent="0.2">
      <c r="A431" s="28"/>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x14ac:dyDescent="0.2">
      <c r="A432" s="28"/>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x14ac:dyDescent="0.2">
      <c r="A433" s="28"/>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x14ac:dyDescent="0.2">
      <c r="A434" s="28"/>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x14ac:dyDescent="0.2">
      <c r="A435" s="28"/>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x14ac:dyDescent="0.2">
      <c r="A436" s="28"/>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x14ac:dyDescent="0.2">
      <c r="A437" s="28"/>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x14ac:dyDescent="0.2">
      <c r="A438" s="28"/>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x14ac:dyDescent="0.2">
      <c r="A439" s="28"/>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x14ac:dyDescent="0.2">
      <c r="A440" s="28"/>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x14ac:dyDescent="0.2">
      <c r="A441" s="28"/>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x14ac:dyDescent="0.2">
      <c r="A442" s="28"/>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x14ac:dyDescent="0.2">
      <c r="A443" s="28"/>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x14ac:dyDescent="0.2">
      <c r="A444" s="28"/>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x14ac:dyDescent="0.2">
      <c r="A445" s="28"/>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x14ac:dyDescent="0.2">
      <c r="A446" s="28"/>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x14ac:dyDescent="0.2">
      <c r="A447" s="28"/>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x14ac:dyDescent="0.2">
      <c r="A448" s="28"/>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x14ac:dyDescent="0.2">
      <c r="A449" s="28"/>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x14ac:dyDescent="0.2">
      <c r="A450" s="28"/>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x14ac:dyDescent="0.2">
      <c r="A451" s="28"/>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x14ac:dyDescent="0.2">
      <c r="A452" s="28"/>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x14ac:dyDescent="0.2">
      <c r="A453" s="28"/>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x14ac:dyDescent="0.2">
      <c r="A454" s="28"/>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x14ac:dyDescent="0.2">
      <c r="A455" s="28"/>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x14ac:dyDescent="0.2">
      <c r="A456" s="28"/>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x14ac:dyDescent="0.2">
      <c r="A457" s="28"/>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x14ac:dyDescent="0.2">
      <c r="A458" s="28"/>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x14ac:dyDescent="0.2">
      <c r="A459" s="28"/>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x14ac:dyDescent="0.2">
      <c r="A460" s="28"/>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x14ac:dyDescent="0.2">
      <c r="A461" s="28"/>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x14ac:dyDescent="0.2">
      <c r="A462" s="28"/>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x14ac:dyDescent="0.2">
      <c r="A463" s="28"/>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x14ac:dyDescent="0.2">
      <c r="A464" s="28"/>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x14ac:dyDescent="0.2">
      <c r="A465" s="28"/>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x14ac:dyDescent="0.2">
      <c r="A466" s="28"/>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x14ac:dyDescent="0.2">
      <c r="A467" s="28"/>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x14ac:dyDescent="0.2">
      <c r="A468" s="28"/>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x14ac:dyDescent="0.2">
      <c r="A469" s="28"/>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x14ac:dyDescent="0.2">
      <c r="A470" s="28"/>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x14ac:dyDescent="0.2">
      <c r="A471" s="28"/>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x14ac:dyDescent="0.2">
      <c r="A472" s="28"/>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x14ac:dyDescent="0.2">
      <c r="A473" s="28"/>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x14ac:dyDescent="0.2">
      <c r="A474" s="28"/>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x14ac:dyDescent="0.2">
      <c r="A475" s="28"/>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x14ac:dyDescent="0.2">
      <c r="A476" s="28"/>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x14ac:dyDescent="0.2">
      <c r="A477" s="28"/>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x14ac:dyDescent="0.2">
      <c r="A478" s="28"/>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x14ac:dyDescent="0.2">
      <c r="A479" s="28"/>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x14ac:dyDescent="0.2">
      <c r="A480" s="28"/>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x14ac:dyDescent="0.2">
      <c r="A481" s="28"/>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x14ac:dyDescent="0.2">
      <c r="A482" s="28"/>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x14ac:dyDescent="0.2">
      <c r="A483" s="28"/>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x14ac:dyDescent="0.2">
      <c r="A484" s="28"/>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x14ac:dyDescent="0.2">
      <c r="A485" s="28"/>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x14ac:dyDescent="0.2">
      <c r="A486" s="28"/>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x14ac:dyDescent="0.2">
      <c r="A487" s="28"/>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x14ac:dyDescent="0.2">
      <c r="A488" s="28"/>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x14ac:dyDescent="0.2">
      <c r="A489" s="28"/>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x14ac:dyDescent="0.2">
      <c r="A490" s="28"/>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x14ac:dyDescent="0.2">
      <c r="A491" s="28"/>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x14ac:dyDescent="0.2">
      <c r="A492" s="28"/>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x14ac:dyDescent="0.2">
      <c r="A493" s="28"/>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x14ac:dyDescent="0.2">
      <c r="A494" s="28"/>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x14ac:dyDescent="0.2">
      <c r="A495" s="28"/>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x14ac:dyDescent="0.2">
      <c r="A496" s="28"/>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x14ac:dyDescent="0.2">
      <c r="A497" s="28"/>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x14ac:dyDescent="0.2">
      <c r="A498" s="28"/>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x14ac:dyDescent="0.2">
      <c r="A499" s="28"/>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x14ac:dyDescent="0.2">
      <c r="A500" s="28"/>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x14ac:dyDescent="0.2">
      <c r="A501" s="28"/>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x14ac:dyDescent="0.2">
      <c r="A502" s="28"/>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x14ac:dyDescent="0.2">
      <c r="A503" s="28"/>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x14ac:dyDescent="0.2">
      <c r="A504" s="28"/>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x14ac:dyDescent="0.2">
      <c r="A505" s="28"/>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x14ac:dyDescent="0.2">
      <c r="A506" s="28"/>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x14ac:dyDescent="0.2">
      <c r="A507" s="28"/>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x14ac:dyDescent="0.2">
      <c r="A508" s="28"/>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x14ac:dyDescent="0.2">
      <c r="A509" s="28"/>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x14ac:dyDescent="0.2">
      <c r="A510" s="28"/>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x14ac:dyDescent="0.2">
      <c r="A511" s="28"/>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x14ac:dyDescent="0.2">
      <c r="A512" s="28"/>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x14ac:dyDescent="0.2">
      <c r="A513" s="28"/>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x14ac:dyDescent="0.2">
      <c r="A514" s="28"/>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x14ac:dyDescent="0.2">
      <c r="A515" s="28"/>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x14ac:dyDescent="0.2">
      <c r="A516" s="28"/>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x14ac:dyDescent="0.2">
      <c r="A517" s="28"/>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x14ac:dyDescent="0.2">
      <c r="A518" s="28"/>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x14ac:dyDescent="0.2">
      <c r="A519" s="28"/>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x14ac:dyDescent="0.2">
      <c r="A520" s="28"/>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x14ac:dyDescent="0.2">
      <c r="A521" s="28"/>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x14ac:dyDescent="0.2">
      <c r="A522" s="28"/>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x14ac:dyDescent="0.2">
      <c r="A523" s="28"/>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x14ac:dyDescent="0.2">
      <c r="A524" s="28"/>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x14ac:dyDescent="0.2">
      <c r="A525" s="28"/>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x14ac:dyDescent="0.2">
      <c r="A526" s="28"/>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x14ac:dyDescent="0.2">
      <c r="A527" s="28"/>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x14ac:dyDescent="0.2">
      <c r="A528" s="28"/>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x14ac:dyDescent="0.2">
      <c r="A529" s="28"/>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x14ac:dyDescent="0.2">
      <c r="A530" s="28"/>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x14ac:dyDescent="0.2">
      <c r="A531" s="28"/>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x14ac:dyDescent="0.2">
      <c r="A532" s="28"/>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x14ac:dyDescent="0.2">
      <c r="A533" s="28"/>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x14ac:dyDescent="0.2">
      <c r="A534" s="28"/>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x14ac:dyDescent="0.2">
      <c r="A535" s="28"/>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x14ac:dyDescent="0.2">
      <c r="A536" s="28"/>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x14ac:dyDescent="0.2">
      <c r="A537" s="28"/>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x14ac:dyDescent="0.2">
      <c r="A538" s="28"/>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x14ac:dyDescent="0.2">
      <c r="A539" s="28"/>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x14ac:dyDescent="0.2">
      <c r="A540" s="28"/>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x14ac:dyDescent="0.2">
      <c r="A541" s="28"/>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x14ac:dyDescent="0.2">
      <c r="A542" s="28"/>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x14ac:dyDescent="0.2">
      <c r="A543" s="28"/>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x14ac:dyDescent="0.2">
      <c r="A544" s="28"/>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x14ac:dyDescent="0.2">
      <c r="A545" s="28"/>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x14ac:dyDescent="0.2">
      <c r="A546" s="28"/>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x14ac:dyDescent="0.2">
      <c r="A547" s="28"/>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x14ac:dyDescent="0.2">
      <c r="A548" s="28"/>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x14ac:dyDescent="0.2">
      <c r="A549" s="28"/>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x14ac:dyDescent="0.2">
      <c r="A550" s="28"/>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x14ac:dyDescent="0.2">
      <c r="A551" s="28"/>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x14ac:dyDescent="0.2">
      <c r="A552" s="28"/>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x14ac:dyDescent="0.2">
      <c r="A553" s="28"/>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x14ac:dyDescent="0.2">
      <c r="A554" s="28"/>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x14ac:dyDescent="0.2">
      <c r="A555" s="28"/>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x14ac:dyDescent="0.2">
      <c r="A556" s="28"/>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x14ac:dyDescent="0.2">
      <c r="A557" s="28"/>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x14ac:dyDescent="0.2">
      <c r="A558" s="28"/>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x14ac:dyDescent="0.2">
      <c r="A559" s="28"/>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x14ac:dyDescent="0.2">
      <c r="A560" s="28"/>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x14ac:dyDescent="0.2">
      <c r="A561" s="28"/>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x14ac:dyDescent="0.2">
      <c r="A562" s="28"/>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x14ac:dyDescent="0.2">
      <c r="A563" s="28"/>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x14ac:dyDescent="0.2">
      <c r="A564" s="28"/>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x14ac:dyDescent="0.2">
      <c r="A565" s="28"/>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x14ac:dyDescent="0.2">
      <c r="A566" s="28"/>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x14ac:dyDescent="0.2">
      <c r="A567" s="28"/>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x14ac:dyDescent="0.2">
      <c r="A568" s="28"/>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x14ac:dyDescent="0.2">
      <c r="A569" s="28"/>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x14ac:dyDescent="0.2">
      <c r="A570" s="28"/>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x14ac:dyDescent="0.2">
      <c r="A571" s="28"/>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x14ac:dyDescent="0.2">
      <c r="A572" s="28"/>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x14ac:dyDescent="0.2">
      <c r="A573" s="28"/>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x14ac:dyDescent="0.2">
      <c r="A574" s="28"/>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x14ac:dyDescent="0.2">
      <c r="A575" s="28"/>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x14ac:dyDescent="0.2">
      <c r="A576" s="28"/>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x14ac:dyDescent="0.2">
      <c r="A577" s="28"/>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x14ac:dyDescent="0.2">
      <c r="A578" s="28"/>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x14ac:dyDescent="0.2">
      <c r="A579" s="28"/>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x14ac:dyDescent="0.2">
      <c r="A580" s="28"/>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x14ac:dyDescent="0.2">
      <c r="A581" s="28"/>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x14ac:dyDescent="0.2">
      <c r="A582" s="28"/>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x14ac:dyDescent="0.2">
      <c r="A583" s="28"/>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x14ac:dyDescent="0.2">
      <c r="A584" s="28"/>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x14ac:dyDescent="0.2">
      <c r="A585" s="28"/>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x14ac:dyDescent="0.2">
      <c r="A586" s="28"/>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x14ac:dyDescent="0.2">
      <c r="A587" s="28"/>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x14ac:dyDescent="0.2">
      <c r="A588" s="28"/>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x14ac:dyDescent="0.2">
      <c r="A589" s="28"/>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x14ac:dyDescent="0.2">
      <c r="A590" s="28"/>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x14ac:dyDescent="0.2">
      <c r="A591" s="28"/>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x14ac:dyDescent="0.2">
      <c r="A592" s="28"/>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x14ac:dyDescent="0.2">
      <c r="A593" s="28"/>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x14ac:dyDescent="0.2">
      <c r="A594" s="28"/>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x14ac:dyDescent="0.2">
      <c r="A595" s="28"/>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x14ac:dyDescent="0.2">
      <c r="A596" s="28"/>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x14ac:dyDescent="0.2">
      <c r="A597" s="28"/>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x14ac:dyDescent="0.2">
      <c r="A598" s="28"/>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x14ac:dyDescent="0.2">
      <c r="A599" s="28"/>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x14ac:dyDescent="0.2">
      <c r="A600" s="28"/>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x14ac:dyDescent="0.2">
      <c r="A601" s="28"/>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x14ac:dyDescent="0.2">
      <c r="A602" s="28"/>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x14ac:dyDescent="0.2">
      <c r="A603" s="28"/>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x14ac:dyDescent="0.2">
      <c r="A604" s="28"/>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x14ac:dyDescent="0.2">
      <c r="A605" s="28"/>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x14ac:dyDescent="0.2">
      <c r="A606" s="28"/>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x14ac:dyDescent="0.2">
      <c r="A607" s="28"/>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x14ac:dyDescent="0.2">
      <c r="A608" s="28"/>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x14ac:dyDescent="0.2">
      <c r="A609" s="28"/>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x14ac:dyDescent="0.2">
      <c r="A610" s="28"/>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x14ac:dyDescent="0.2">
      <c r="A611" s="28"/>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x14ac:dyDescent="0.2">
      <c r="A612" s="28"/>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x14ac:dyDescent="0.2">
      <c r="A613" s="28"/>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x14ac:dyDescent="0.2">
      <c r="A614" s="28"/>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x14ac:dyDescent="0.2">
      <c r="A615" s="28"/>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x14ac:dyDescent="0.2">
      <c r="A616" s="28"/>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x14ac:dyDescent="0.2">
      <c r="A617" s="28"/>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x14ac:dyDescent="0.2">
      <c r="A618" s="28"/>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x14ac:dyDescent="0.2">
      <c r="A619" s="28"/>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x14ac:dyDescent="0.2">
      <c r="A620" s="28"/>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x14ac:dyDescent="0.2">
      <c r="A621" s="28"/>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x14ac:dyDescent="0.2">
      <c r="A622" s="28"/>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x14ac:dyDescent="0.2">
      <c r="A623" s="28"/>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x14ac:dyDescent="0.2">
      <c r="A624" s="28"/>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x14ac:dyDescent="0.2">
      <c r="A625" s="28"/>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x14ac:dyDescent="0.2">
      <c r="A626" s="28"/>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x14ac:dyDescent="0.2">
      <c r="A627" s="28"/>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x14ac:dyDescent="0.2">
      <c r="A628" s="28"/>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x14ac:dyDescent="0.2">
      <c r="A629" s="28"/>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x14ac:dyDescent="0.2">
      <c r="A630" s="28"/>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x14ac:dyDescent="0.2">
      <c r="A631" s="28"/>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x14ac:dyDescent="0.2">
      <c r="A632" s="28"/>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x14ac:dyDescent="0.2">
      <c r="A633" s="28"/>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x14ac:dyDescent="0.2">
      <c r="A634" s="28"/>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x14ac:dyDescent="0.2">
      <c r="A635" s="28"/>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x14ac:dyDescent="0.2">
      <c r="A636" s="28"/>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x14ac:dyDescent="0.2">
      <c r="A637" s="28"/>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x14ac:dyDescent="0.2">
      <c r="A638" s="28"/>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x14ac:dyDescent="0.2">
      <c r="A639" s="28"/>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x14ac:dyDescent="0.2">
      <c r="A640" s="28"/>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x14ac:dyDescent="0.2">
      <c r="A641" s="28"/>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x14ac:dyDescent="0.2">
      <c r="A642" s="28"/>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x14ac:dyDescent="0.2">
      <c r="A643" s="28"/>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x14ac:dyDescent="0.2">
      <c r="A644" s="28"/>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x14ac:dyDescent="0.2">
      <c r="A645" s="28"/>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x14ac:dyDescent="0.2">
      <c r="A646" s="28"/>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x14ac:dyDescent="0.2">
      <c r="A647" s="28"/>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x14ac:dyDescent="0.2">
      <c r="A648" s="28"/>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x14ac:dyDescent="0.2">
      <c r="A649" s="28"/>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x14ac:dyDescent="0.2">
      <c r="A650" s="28"/>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x14ac:dyDescent="0.2">
      <c r="A651" s="28"/>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x14ac:dyDescent="0.2">
      <c r="A652" s="28"/>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x14ac:dyDescent="0.2">
      <c r="A653" s="28"/>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x14ac:dyDescent="0.2">
      <c r="A654" s="28"/>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x14ac:dyDescent="0.2">
      <c r="A655" s="28"/>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x14ac:dyDescent="0.2">
      <c r="A656" s="28"/>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x14ac:dyDescent="0.2">
      <c r="A657" s="28"/>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x14ac:dyDescent="0.2">
      <c r="A658" s="28"/>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x14ac:dyDescent="0.2">
      <c r="A659" s="28"/>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x14ac:dyDescent="0.2">
      <c r="A660" s="28"/>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x14ac:dyDescent="0.2">
      <c r="A661" s="28"/>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x14ac:dyDescent="0.2">
      <c r="A662" s="28"/>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x14ac:dyDescent="0.2">
      <c r="A663" s="28"/>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x14ac:dyDescent="0.2">
      <c r="A664" s="28"/>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x14ac:dyDescent="0.2">
      <c r="A665" s="28"/>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x14ac:dyDescent="0.2">
      <c r="A666" s="28"/>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x14ac:dyDescent="0.2">
      <c r="A667" s="28"/>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x14ac:dyDescent="0.2">
      <c r="A668" s="28"/>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x14ac:dyDescent="0.2">
      <c r="A669" s="28"/>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x14ac:dyDescent="0.2">
      <c r="A670" s="28"/>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x14ac:dyDescent="0.2">
      <c r="A671" s="28"/>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x14ac:dyDescent="0.2">
      <c r="A672" s="28"/>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x14ac:dyDescent="0.2">
      <c r="A673" s="28"/>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x14ac:dyDescent="0.2">
      <c r="A674" s="28"/>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x14ac:dyDescent="0.2">
      <c r="A675" s="28"/>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x14ac:dyDescent="0.2">
      <c r="A676" s="28"/>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x14ac:dyDescent="0.2">
      <c r="A677" s="28"/>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x14ac:dyDescent="0.2">
      <c r="A678" s="28"/>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x14ac:dyDescent="0.2">
      <c r="A679" s="28"/>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x14ac:dyDescent="0.2">
      <c r="A680" s="28"/>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x14ac:dyDescent="0.2">
      <c r="A681" s="28"/>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x14ac:dyDescent="0.2">
      <c r="A682" s="28"/>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x14ac:dyDescent="0.2">
      <c r="A683" s="28"/>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x14ac:dyDescent="0.2">
      <c r="A684" s="28"/>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x14ac:dyDescent="0.2">
      <c r="A685" s="28"/>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x14ac:dyDescent="0.2">
      <c r="A686" s="28"/>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x14ac:dyDescent="0.2">
      <c r="A687" s="28"/>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x14ac:dyDescent="0.2">
      <c r="A688" s="28"/>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x14ac:dyDescent="0.2">
      <c r="A689" s="28"/>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x14ac:dyDescent="0.2">
      <c r="A690" s="28"/>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x14ac:dyDescent="0.2">
      <c r="A691" s="28"/>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x14ac:dyDescent="0.2">
      <c r="A692" s="28"/>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x14ac:dyDescent="0.2">
      <c r="A693" s="28"/>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x14ac:dyDescent="0.2">
      <c r="A694" s="28"/>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x14ac:dyDescent="0.2">
      <c r="A695" s="28"/>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x14ac:dyDescent="0.2">
      <c r="A696" s="28"/>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x14ac:dyDescent="0.2">
      <c r="A697" s="28"/>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x14ac:dyDescent="0.2">
      <c r="A698" s="28"/>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x14ac:dyDescent="0.2">
      <c r="A699" s="28"/>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x14ac:dyDescent="0.2">
      <c r="A700" s="28"/>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x14ac:dyDescent="0.2">
      <c r="A701" s="28"/>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x14ac:dyDescent="0.2">
      <c r="A702" s="28"/>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x14ac:dyDescent="0.2">
      <c r="A703" s="28"/>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x14ac:dyDescent="0.2">
      <c r="A704" s="28"/>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x14ac:dyDescent="0.2">
      <c r="A705" s="28"/>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x14ac:dyDescent="0.2">
      <c r="A706" s="28"/>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x14ac:dyDescent="0.2">
      <c r="A707" s="28"/>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x14ac:dyDescent="0.2">
      <c r="A708" s="28"/>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x14ac:dyDescent="0.2">
      <c r="A709" s="28"/>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x14ac:dyDescent="0.2">
      <c r="A710" s="28"/>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x14ac:dyDescent="0.2">
      <c r="A711" s="28"/>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x14ac:dyDescent="0.2">
      <c r="A712" s="28"/>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x14ac:dyDescent="0.2">
      <c r="A713" s="28"/>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x14ac:dyDescent="0.2">
      <c r="A714" s="28"/>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x14ac:dyDescent="0.2">
      <c r="A715" s="28"/>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x14ac:dyDescent="0.2">
      <c r="A716" s="28"/>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x14ac:dyDescent="0.2">
      <c r="A717" s="28"/>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x14ac:dyDescent="0.2">
      <c r="A718" s="28"/>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x14ac:dyDescent="0.2">
      <c r="A719" s="28"/>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x14ac:dyDescent="0.2">
      <c r="A720" s="28"/>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x14ac:dyDescent="0.2">
      <c r="A721" s="28"/>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x14ac:dyDescent="0.2">
      <c r="A722" s="28"/>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x14ac:dyDescent="0.2">
      <c r="A723" s="28"/>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x14ac:dyDescent="0.2">
      <c r="A724" s="28"/>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x14ac:dyDescent="0.2">
      <c r="A725" s="28"/>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x14ac:dyDescent="0.2">
      <c r="A726" s="28"/>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x14ac:dyDescent="0.2">
      <c r="A727" s="28"/>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x14ac:dyDescent="0.2">
      <c r="A728" s="28"/>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x14ac:dyDescent="0.2">
      <c r="A729" s="28"/>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x14ac:dyDescent="0.2">
      <c r="A730" s="28"/>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x14ac:dyDescent="0.2">
      <c r="A731" s="28"/>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x14ac:dyDescent="0.2">
      <c r="A732" s="28"/>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x14ac:dyDescent="0.2">
      <c r="A733" s="28"/>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x14ac:dyDescent="0.2">
      <c r="A734" s="28"/>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x14ac:dyDescent="0.2">
      <c r="A735" s="28"/>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x14ac:dyDescent="0.2">
      <c r="A736" s="28"/>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x14ac:dyDescent="0.2">
      <c r="A737" s="28"/>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x14ac:dyDescent="0.2">
      <c r="A738" s="28"/>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x14ac:dyDescent="0.2">
      <c r="A739" s="28"/>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x14ac:dyDescent="0.2">
      <c r="A740" s="28"/>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x14ac:dyDescent="0.2">
      <c r="A741" s="28"/>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x14ac:dyDescent="0.2">
      <c r="A742" s="28"/>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x14ac:dyDescent="0.2">
      <c r="A743" s="28"/>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x14ac:dyDescent="0.2">
      <c r="A744" s="28"/>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x14ac:dyDescent="0.2">
      <c r="A745" s="28"/>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x14ac:dyDescent="0.2">
      <c r="A746" s="28"/>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x14ac:dyDescent="0.2">
      <c r="A747" s="28"/>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x14ac:dyDescent="0.2">
      <c r="A748" s="28"/>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x14ac:dyDescent="0.2">
      <c r="A749" s="28"/>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x14ac:dyDescent="0.2">
      <c r="A750" s="28"/>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x14ac:dyDescent="0.2">
      <c r="A751" s="28"/>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x14ac:dyDescent="0.2">
      <c r="A752" s="28"/>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x14ac:dyDescent="0.2">
      <c r="A753" s="28"/>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x14ac:dyDescent="0.2">
      <c r="A754" s="28"/>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x14ac:dyDescent="0.2">
      <c r="A755" s="28"/>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x14ac:dyDescent="0.2">
      <c r="A756" s="28"/>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x14ac:dyDescent="0.2">
      <c r="A757" s="28"/>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x14ac:dyDescent="0.2">
      <c r="A758" s="28"/>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x14ac:dyDescent="0.2">
      <c r="A759" s="28"/>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x14ac:dyDescent="0.2">
      <c r="A760" s="28"/>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x14ac:dyDescent="0.2">
      <c r="A761" s="28"/>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x14ac:dyDescent="0.2">
      <c r="A762" s="28"/>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x14ac:dyDescent="0.2">
      <c r="A763" s="28"/>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x14ac:dyDescent="0.2">
      <c r="A764" s="28"/>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x14ac:dyDescent="0.2">
      <c r="A765" s="28"/>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x14ac:dyDescent="0.2">
      <c r="A766" s="28"/>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x14ac:dyDescent="0.2">
      <c r="A767" s="28"/>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x14ac:dyDescent="0.2">
      <c r="A768" s="28"/>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x14ac:dyDescent="0.2">
      <c r="A769" s="28"/>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x14ac:dyDescent="0.2">
      <c r="A770" s="28"/>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x14ac:dyDescent="0.2">
      <c r="A771" s="28"/>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x14ac:dyDescent="0.2">
      <c r="A772" s="28"/>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x14ac:dyDescent="0.2">
      <c r="A773" s="28"/>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x14ac:dyDescent="0.2">
      <c r="A774" s="28"/>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x14ac:dyDescent="0.2">
      <c r="A775" s="28"/>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x14ac:dyDescent="0.2">
      <c r="A776" s="28"/>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x14ac:dyDescent="0.2">
      <c r="A777" s="28"/>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x14ac:dyDescent="0.2">
      <c r="A778" s="28"/>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x14ac:dyDescent="0.2">
      <c r="A779" s="28"/>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x14ac:dyDescent="0.2">
      <c r="A780" s="28"/>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x14ac:dyDescent="0.2">
      <c r="A781" s="28"/>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x14ac:dyDescent="0.2">
      <c r="A782" s="28"/>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x14ac:dyDescent="0.2">
      <c r="A783" s="28"/>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x14ac:dyDescent="0.2">
      <c r="A784" s="28"/>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x14ac:dyDescent="0.2">
      <c r="A785" s="28"/>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x14ac:dyDescent="0.2">
      <c r="A786" s="28"/>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x14ac:dyDescent="0.2">
      <c r="A787" s="28"/>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x14ac:dyDescent="0.2">
      <c r="A788" s="28"/>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x14ac:dyDescent="0.2">
      <c r="A789" s="28"/>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x14ac:dyDescent="0.2">
      <c r="A790" s="28"/>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x14ac:dyDescent="0.2">
      <c r="A791" s="28"/>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x14ac:dyDescent="0.2">
      <c r="A792" s="28"/>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x14ac:dyDescent="0.2">
      <c r="A793" s="28"/>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x14ac:dyDescent="0.2">
      <c r="A794" s="28"/>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x14ac:dyDescent="0.2">
      <c r="A795" s="28"/>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x14ac:dyDescent="0.2">
      <c r="A796" s="28"/>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x14ac:dyDescent="0.2">
      <c r="A797" s="28"/>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x14ac:dyDescent="0.2">
      <c r="A798" s="28"/>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x14ac:dyDescent="0.2">
      <c r="A799" s="28"/>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x14ac:dyDescent="0.2">
      <c r="A800" s="28"/>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x14ac:dyDescent="0.2">
      <c r="A801" s="28"/>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x14ac:dyDescent="0.2">
      <c r="A802" s="28"/>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x14ac:dyDescent="0.2">
      <c r="A803" s="28"/>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x14ac:dyDescent="0.2">
      <c r="A804" s="28"/>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x14ac:dyDescent="0.2">
      <c r="A805" s="28"/>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x14ac:dyDescent="0.2">
      <c r="A806" s="28"/>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x14ac:dyDescent="0.2">
      <c r="A807" s="28"/>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x14ac:dyDescent="0.2">
      <c r="A808" s="28"/>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x14ac:dyDescent="0.2">
      <c r="A809" s="28"/>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x14ac:dyDescent="0.2">
      <c r="A810" s="28"/>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x14ac:dyDescent="0.2">
      <c r="A811" s="28"/>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x14ac:dyDescent="0.2">
      <c r="A812" s="28"/>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x14ac:dyDescent="0.2">
      <c r="A813" s="28"/>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x14ac:dyDescent="0.2">
      <c r="A814" s="28"/>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x14ac:dyDescent="0.2">
      <c r="A815" s="28"/>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x14ac:dyDescent="0.2">
      <c r="A816" s="28"/>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x14ac:dyDescent="0.2">
      <c r="A817" s="28"/>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x14ac:dyDescent="0.2">
      <c r="A818" s="28"/>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x14ac:dyDescent="0.2">
      <c r="A819" s="28"/>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x14ac:dyDescent="0.2">
      <c r="A820" s="28"/>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x14ac:dyDescent="0.2">
      <c r="A821" s="28"/>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x14ac:dyDescent="0.2">
      <c r="A822" s="28"/>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x14ac:dyDescent="0.2">
      <c r="A823" s="28"/>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x14ac:dyDescent="0.2">
      <c r="A824" s="28"/>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x14ac:dyDescent="0.2">
      <c r="A825" s="28"/>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x14ac:dyDescent="0.2">
      <c r="A826" s="28"/>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x14ac:dyDescent="0.2">
      <c r="A827" s="28"/>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x14ac:dyDescent="0.2">
      <c r="A828" s="28"/>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x14ac:dyDescent="0.2">
      <c r="A829" s="28"/>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x14ac:dyDescent="0.2">
      <c r="A830" s="28"/>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x14ac:dyDescent="0.2">
      <c r="A831" s="28"/>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x14ac:dyDescent="0.2">
      <c r="A832" s="28"/>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x14ac:dyDescent="0.2">
      <c r="A833" s="28"/>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x14ac:dyDescent="0.2">
      <c r="A834" s="28"/>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x14ac:dyDescent="0.2">
      <c r="A835" s="28"/>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x14ac:dyDescent="0.2">
      <c r="A836" s="28"/>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x14ac:dyDescent="0.2">
      <c r="A837" s="28"/>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x14ac:dyDescent="0.2">
      <c r="A838" s="28"/>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x14ac:dyDescent="0.2">
      <c r="A839" s="28"/>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x14ac:dyDescent="0.2">
      <c r="A840" s="28"/>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x14ac:dyDescent="0.2">
      <c r="A841" s="28"/>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x14ac:dyDescent="0.2">
      <c r="A842" s="28"/>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x14ac:dyDescent="0.2">
      <c r="A843" s="28"/>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x14ac:dyDescent="0.2">
      <c r="A844" s="28"/>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x14ac:dyDescent="0.2">
      <c r="A845" s="28"/>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x14ac:dyDescent="0.2">
      <c r="A846" s="28"/>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x14ac:dyDescent="0.2">
      <c r="A847" s="28"/>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x14ac:dyDescent="0.2">
      <c r="A848" s="28"/>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x14ac:dyDescent="0.2">
      <c r="A849" s="28"/>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x14ac:dyDescent="0.2">
      <c r="A850" s="28"/>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x14ac:dyDescent="0.2">
      <c r="A851" s="28"/>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x14ac:dyDescent="0.2">
      <c r="A852" s="28"/>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x14ac:dyDescent="0.2">
      <c r="A853" s="28"/>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x14ac:dyDescent="0.2">
      <c r="A854" s="28"/>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x14ac:dyDescent="0.2">
      <c r="A855" s="28"/>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x14ac:dyDescent="0.2">
      <c r="A856" s="28"/>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x14ac:dyDescent="0.2">
      <c r="A857" s="28"/>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x14ac:dyDescent="0.2">
      <c r="A858" s="28"/>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x14ac:dyDescent="0.2">
      <c r="A859" s="28"/>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x14ac:dyDescent="0.2">
      <c r="A860" s="28"/>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x14ac:dyDescent="0.2">
      <c r="A861" s="28"/>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x14ac:dyDescent="0.2">
      <c r="A862" s="28"/>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x14ac:dyDescent="0.2">
      <c r="A863" s="28"/>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x14ac:dyDescent="0.2">
      <c r="A864" s="28"/>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x14ac:dyDescent="0.2">
      <c r="A865" s="28"/>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x14ac:dyDescent="0.2">
      <c r="A866" s="28"/>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x14ac:dyDescent="0.2">
      <c r="A867" s="28"/>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x14ac:dyDescent="0.2">
      <c r="A868" s="28"/>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x14ac:dyDescent="0.2">
      <c r="A869" s="28"/>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x14ac:dyDescent="0.2">
      <c r="A870" s="28"/>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x14ac:dyDescent="0.2">
      <c r="A871" s="28"/>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x14ac:dyDescent="0.2">
      <c r="A872" s="28"/>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x14ac:dyDescent="0.2">
      <c r="A873" s="28"/>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x14ac:dyDescent="0.2">
      <c r="A874" s="28"/>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x14ac:dyDescent="0.2">
      <c r="A875" s="28"/>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x14ac:dyDescent="0.2">
      <c r="A876" s="28"/>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x14ac:dyDescent="0.2">
      <c r="A877" s="28"/>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x14ac:dyDescent="0.2">
      <c r="A878" s="28"/>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x14ac:dyDescent="0.2">
      <c r="A879" s="28"/>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x14ac:dyDescent="0.2">
      <c r="A880" s="28"/>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x14ac:dyDescent="0.2">
      <c r="A881" s="28"/>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x14ac:dyDescent="0.2">
      <c r="A882" s="28"/>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x14ac:dyDescent="0.2">
      <c r="A883" s="28"/>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x14ac:dyDescent="0.2">
      <c r="A884" s="28"/>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x14ac:dyDescent="0.2">
      <c r="A885" s="28"/>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x14ac:dyDescent="0.2">
      <c r="A886" s="28"/>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x14ac:dyDescent="0.2">
      <c r="A887" s="28"/>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x14ac:dyDescent="0.2">
      <c r="A888" s="28"/>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x14ac:dyDescent="0.2">
      <c r="A889" s="28"/>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x14ac:dyDescent="0.2">
      <c r="A890" s="28"/>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x14ac:dyDescent="0.2">
      <c r="A891" s="28"/>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x14ac:dyDescent="0.2">
      <c r="A892" s="28"/>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x14ac:dyDescent="0.2">
      <c r="A893" s="28"/>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x14ac:dyDescent="0.2">
      <c r="A894" s="28"/>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x14ac:dyDescent="0.2">
      <c r="A895" s="28"/>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x14ac:dyDescent="0.2">
      <c r="A896" s="28"/>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x14ac:dyDescent="0.2">
      <c r="A897" s="28"/>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x14ac:dyDescent="0.2">
      <c r="A898" s="28"/>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x14ac:dyDescent="0.2">
      <c r="A899" s="28"/>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x14ac:dyDescent="0.2">
      <c r="A900" s="28"/>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x14ac:dyDescent="0.2">
      <c r="A901" s="28"/>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x14ac:dyDescent="0.2">
      <c r="A902" s="28"/>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x14ac:dyDescent="0.2">
      <c r="A903" s="28"/>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x14ac:dyDescent="0.2">
      <c r="A904" s="28"/>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x14ac:dyDescent="0.2">
      <c r="A905" s="28"/>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x14ac:dyDescent="0.2">
      <c r="A906" s="28"/>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x14ac:dyDescent="0.2">
      <c r="A907" s="28"/>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x14ac:dyDescent="0.2">
      <c r="A908" s="28"/>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x14ac:dyDescent="0.2">
      <c r="A909" s="28"/>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x14ac:dyDescent="0.2">
      <c r="A910" s="28"/>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x14ac:dyDescent="0.2">
      <c r="A911" s="28"/>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x14ac:dyDescent="0.2">
      <c r="A912" s="28"/>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x14ac:dyDescent="0.2">
      <c r="A913" s="28"/>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x14ac:dyDescent="0.2">
      <c r="A914" s="28"/>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x14ac:dyDescent="0.2">
      <c r="A915" s="28"/>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x14ac:dyDescent="0.2">
      <c r="A916" s="28"/>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x14ac:dyDescent="0.2">
      <c r="A917" s="28"/>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x14ac:dyDescent="0.2">
      <c r="A918" s="28"/>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x14ac:dyDescent="0.2">
      <c r="A919" s="28"/>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x14ac:dyDescent="0.2">
      <c r="A920" s="28"/>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x14ac:dyDescent="0.2">
      <c r="A921" s="28"/>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x14ac:dyDescent="0.2">
      <c r="A922" s="28"/>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x14ac:dyDescent="0.2">
      <c r="A923" s="28"/>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x14ac:dyDescent="0.2">
      <c r="A924" s="28"/>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x14ac:dyDescent="0.2">
      <c r="A925" s="28"/>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x14ac:dyDescent="0.2">
      <c r="A926" s="28"/>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x14ac:dyDescent="0.2">
      <c r="A927" s="28"/>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x14ac:dyDescent="0.2">
      <c r="A928" s="28"/>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x14ac:dyDescent="0.2">
      <c r="A929" s="28"/>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x14ac:dyDescent="0.2">
      <c r="A930" s="28"/>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x14ac:dyDescent="0.2">
      <c r="A931" s="28"/>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x14ac:dyDescent="0.2">
      <c r="A932" s="28"/>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x14ac:dyDescent="0.2">
      <c r="A933" s="28"/>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x14ac:dyDescent="0.2">
      <c r="A934" s="28"/>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x14ac:dyDescent="0.2">
      <c r="A935" s="28"/>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x14ac:dyDescent="0.2">
      <c r="A936" s="28"/>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x14ac:dyDescent="0.2">
      <c r="A937" s="28"/>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x14ac:dyDescent="0.2">
      <c r="A938" s="28"/>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x14ac:dyDescent="0.2">
      <c r="A939" s="28"/>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x14ac:dyDescent="0.2">
      <c r="A940" s="28"/>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x14ac:dyDescent="0.2">
      <c r="A941" s="28"/>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x14ac:dyDescent="0.2">
      <c r="A942" s="28"/>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x14ac:dyDescent="0.2">
      <c r="A943" s="28"/>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x14ac:dyDescent="0.2">
      <c r="A944" s="28"/>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x14ac:dyDescent="0.2">
      <c r="A945" s="28"/>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x14ac:dyDescent="0.2">
      <c r="A946" s="28"/>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x14ac:dyDescent="0.2">
      <c r="A947" s="28"/>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x14ac:dyDescent="0.2">
      <c r="A948" s="28"/>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x14ac:dyDescent="0.2">
      <c r="A949" s="28"/>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x14ac:dyDescent="0.2">
      <c r="A950" s="28"/>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x14ac:dyDescent="0.2">
      <c r="A951" s="28"/>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x14ac:dyDescent="0.2">
      <c r="A952" s="28"/>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x14ac:dyDescent="0.2">
      <c r="A953" s="28"/>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x14ac:dyDescent="0.2">
      <c r="A954" s="28"/>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x14ac:dyDescent="0.2">
      <c r="A955" s="28"/>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x14ac:dyDescent="0.2">
      <c r="A956" s="28"/>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x14ac:dyDescent="0.2">
      <c r="A957" s="28"/>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x14ac:dyDescent="0.2">
      <c r="A958" s="28"/>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x14ac:dyDescent="0.2">
      <c r="A959" s="28"/>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x14ac:dyDescent="0.2">
      <c r="A960" s="28"/>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x14ac:dyDescent="0.2">
      <c r="A961" s="28"/>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x14ac:dyDescent="0.2">
      <c r="A962" s="28"/>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x14ac:dyDescent="0.2">
      <c r="A963" s="28"/>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x14ac:dyDescent="0.2">
      <c r="A964" s="28"/>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x14ac:dyDescent="0.2">
      <c r="A965" s="28"/>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x14ac:dyDescent="0.2">
      <c r="A966" s="28"/>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x14ac:dyDescent="0.2">
      <c r="A967" s="28"/>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x14ac:dyDescent="0.2">
      <c r="A968" s="28"/>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x14ac:dyDescent="0.2">
      <c r="A969" s="28"/>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x14ac:dyDescent="0.2">
      <c r="A970" s="28"/>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x14ac:dyDescent="0.2">
      <c r="A971" s="28"/>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75" x14ac:dyDescent="0.2">
      <c r="A972" s="28"/>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75" x14ac:dyDescent="0.2">
      <c r="A973" s="28"/>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75" x14ac:dyDescent="0.2">
      <c r="A974" s="28"/>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75" x14ac:dyDescent="0.2">
      <c r="A975" s="28"/>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75" x14ac:dyDescent="0.2">
      <c r="A976" s="28"/>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75" x14ac:dyDescent="0.2">
      <c r="A977" s="28"/>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75" x14ac:dyDescent="0.2">
      <c r="A978" s="28"/>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75" x14ac:dyDescent="0.2">
      <c r="A979" s="28"/>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75" x14ac:dyDescent="0.2">
      <c r="A980" s="28"/>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2.75" x14ac:dyDescent="0.2">
      <c r="A981" s="28"/>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2.75" x14ac:dyDescent="0.2">
      <c r="A982" s="28"/>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2.75" x14ac:dyDescent="0.2">
      <c r="A983" s="28"/>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2.75" x14ac:dyDescent="0.2">
      <c r="A984" s="28"/>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2.75" x14ac:dyDescent="0.2">
      <c r="A985" s="28"/>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2.75" x14ac:dyDescent="0.2">
      <c r="A986" s="28"/>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2.75" x14ac:dyDescent="0.2">
      <c r="A987" s="28"/>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2.75" x14ac:dyDescent="0.2">
      <c r="A988" s="28"/>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2.75" x14ac:dyDescent="0.2">
      <c r="A989" s="28"/>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2.75" x14ac:dyDescent="0.2">
      <c r="A990" s="28"/>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2.75" x14ac:dyDescent="0.2">
      <c r="A991" s="28"/>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2.75" x14ac:dyDescent="0.2">
      <c r="A992" s="28"/>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2.75" x14ac:dyDescent="0.2">
      <c r="A993" s="28"/>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2.75" x14ac:dyDescent="0.2">
      <c r="A994" s="28"/>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2.75" x14ac:dyDescent="0.2">
      <c r="A995" s="28"/>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2.75" x14ac:dyDescent="0.2">
      <c r="A996" s="28"/>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2.75" x14ac:dyDescent="0.2">
      <c r="A997" s="28"/>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2.75" x14ac:dyDescent="0.2">
      <c r="A998" s="28"/>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2.75" x14ac:dyDescent="0.2">
      <c r="A999" s="28"/>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2.75" x14ac:dyDescent="0.2">
      <c r="A1000" s="28"/>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2.75" x14ac:dyDescent="0.2">
      <c r="A1001" s="28"/>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sheetProtection algorithmName="SHA-512" hashValue="QDnmfhOSzJS9VLyBU5AYUfn80AUIwKFhSiOrgoVEoE71XludkL03NCmDy0nqhLDAYSEqRGn/FD3BrrJmdv4crA==" saltValue="cQciAVNZuSXpGGpHII0zeg==" spinCount="100000" sheet="1" selectLockedCells="1"/>
  <mergeCells count="13">
    <mergeCell ref="A12:A19"/>
    <mergeCell ref="A4:A11"/>
    <mergeCell ref="B1:I2"/>
    <mergeCell ref="C4:F4"/>
    <mergeCell ref="C5:F5"/>
    <mergeCell ref="C20:D20"/>
    <mergeCell ref="G20:H20"/>
    <mergeCell ref="C7:E7"/>
    <mergeCell ref="G7:I7"/>
    <mergeCell ref="C8:E8"/>
    <mergeCell ref="G8:I8"/>
    <mergeCell ref="C12:E12"/>
    <mergeCell ref="G12:I12"/>
  </mergeCells>
  <hyperlinks>
    <hyperlink ref="A20" r:id="rId1" xr:uid="{18B7CA54-3925-49EC-8E74-2ABDB0A1B6BE}"/>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IITIDE-014</dc:creator>
  <cp:lastModifiedBy>IITIDE-014</cp:lastModifiedBy>
  <dcterms:created xsi:type="dcterms:W3CDTF">2020-05-11T07:09:21Z</dcterms:created>
  <dcterms:modified xsi:type="dcterms:W3CDTF">2020-05-12T09:09:51Z</dcterms:modified>
</cp:coreProperties>
</file>